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firstSheet="11" activeTab="10"/>
  </bookViews>
  <sheets>
    <sheet name="财务收支预算总表01-1" sheetId="1" r:id="rId1"/>
    <sheet name="部门收入预算表01-2" sheetId="2" r:id="rId2"/>
    <sheet name="部门支出预算表01-3" sheetId="3" r:id="rId3"/>
    <sheet name="财政拨款收支预算总表02-1" sheetId="4" r:id="rId4"/>
    <sheet name="一般公共预算支出预算表02-2" sheetId="5" r:id="rId5"/>
    <sheet name="一般公共预算“三公”经费支出预算表 03" sheetId="6" r:id="rId6"/>
    <sheet name="基本支出预算表04" sheetId="7" r:id="rId7"/>
    <sheet name="项目支出预算表05-1" sheetId="8" r:id="rId8"/>
    <sheet name="项目支出绩效目标表（本次下达）05-2" sheetId="9" r:id="rId9"/>
    <sheet name="项目支出绩效目标表（另文下达）05-3" sheetId="10" r:id="rId10"/>
    <sheet name="政府性基金预算支出预算表06" sheetId="11" r:id="rId11"/>
    <sheet name="部门政府采购预算表07" sheetId="12" r:id="rId12"/>
    <sheet name="政府购买服务预算表08" sheetId="13" r:id="rId13"/>
    <sheet name="对下转移支付预算表09-1" sheetId="14" r:id="rId14"/>
    <sheet name="对下转移支付绩效目标表09-2" sheetId="15" r:id="rId15"/>
    <sheet name="新增资产配置表10" sheetId="16" r:id="rId16"/>
  </sheets>
  <definedNames>
    <definedName name="_xlnm.Print_Titles" localSheetId="8">'项目支出绩效目标表（本次下达）05-2'!$1:$6</definedName>
    <definedName name="_xlnm.Print_Titles" localSheetId="11">部门政府采购预算表07!$1:$7</definedName>
    <definedName name="_xlnm.Print_Titles" localSheetId="15">新增资产配置表10!$1:$6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<sst xmlns="http://schemas.openxmlformats.org/spreadsheetml/2006/main" count="1165" uniqueCount="441">
  <si>
    <t>预算01-1表</t>
  </si>
  <si>
    <t>财务收支预算总表</t>
  </si>
  <si>
    <t>单位:万元</t>
  </si>
  <si>
    <t>收        入</t>
  </si>
  <si>
    <t>支        出</t>
  </si>
  <si>
    <t>项      目</t>
  </si>
  <si>
    <t>2025年预算数</t>
  </si>
  <si>
    <t>项目（按功能分类）</t>
  </si>
  <si>
    <t>一、一般公共预算拨款收入</t>
  </si>
  <si>
    <t>二、政府性基金预算拨款收入</t>
  </si>
  <si>
    <t>三、国有资本经营预算拨款收入</t>
  </si>
  <si>
    <t>四、财政专户管理资金收入</t>
  </si>
  <si>
    <t>五、单位资金</t>
  </si>
  <si>
    <t>（一）事业收入</t>
  </si>
  <si>
    <t>（二）事业单位经营收入</t>
  </si>
  <si>
    <t>（三）上级补助收入</t>
  </si>
  <si>
    <t>（四）附属单位上缴收入</t>
  </si>
  <si>
    <t>（五）其他收入</t>
  </si>
  <si>
    <t>本年收入合计</t>
  </si>
  <si>
    <t>本年支出合计</t>
  </si>
  <si>
    <t>上年结转结余</t>
  </si>
  <si>
    <t>年终结转结余</t>
  </si>
  <si>
    <t>收  入  总  计</t>
  </si>
  <si>
    <t>支 出 总 计</t>
  </si>
  <si>
    <t>预算01-2表</t>
  </si>
  <si>
    <t>部门收入预算表</t>
  </si>
  <si>
    <t>单位：万元</t>
  </si>
  <si>
    <t>部门（单位）编码</t>
  </si>
  <si>
    <t>部门（单位）名称</t>
  </si>
  <si>
    <t>合计</t>
  </si>
  <si>
    <t>本年收入</t>
  </si>
  <si>
    <t>小计</t>
  </si>
  <si>
    <t>一般公共预算</t>
  </si>
  <si>
    <t>政府性基金预算</t>
  </si>
  <si>
    <t>国有资本经营预算</t>
  </si>
  <si>
    <t>财政专户管理资金</t>
  </si>
  <si>
    <t>单位资金</t>
  </si>
  <si>
    <t>事业收入</t>
  </si>
  <si>
    <t>事业单位经营收入</t>
  </si>
  <si>
    <t>上级补助收入</t>
  </si>
  <si>
    <t>附属单位上缴收入</t>
  </si>
  <si>
    <t>其他收入</t>
  </si>
  <si>
    <t>1</t>
  </si>
  <si>
    <t>2</t>
  </si>
  <si>
    <t>3</t>
  </si>
  <si>
    <t>4</t>
  </si>
  <si>
    <t>5</t>
  </si>
  <si>
    <t>6</t>
  </si>
  <si>
    <t>7</t>
  </si>
  <si>
    <t>8</t>
  </si>
  <si>
    <t>9</t>
  </si>
  <si>
    <t>105005</t>
  </si>
  <si>
    <t>易门县职业高级中学</t>
  </si>
  <si>
    <t>预算01-3表</t>
  </si>
  <si>
    <t>部门支出预算表</t>
  </si>
  <si>
    <t>科目编码</t>
  </si>
  <si>
    <t>科目名称</t>
  </si>
  <si>
    <t>财政专户管理的支出</t>
  </si>
  <si>
    <t>基本支出</t>
  </si>
  <si>
    <t>项目支出</t>
  </si>
  <si>
    <t>事业支出</t>
  </si>
  <si>
    <t>事业单位经营支出</t>
  </si>
  <si>
    <t>上级补助支出</t>
  </si>
  <si>
    <t>附属单位补助支出</t>
  </si>
  <si>
    <t>其他支出</t>
  </si>
  <si>
    <t>10</t>
  </si>
  <si>
    <t>205</t>
  </si>
  <si>
    <t>教育支出</t>
  </si>
  <si>
    <t>20503</t>
  </si>
  <si>
    <t>职业教育</t>
  </si>
  <si>
    <t>2050302</t>
  </si>
  <si>
    <t>中等职业教育</t>
  </si>
  <si>
    <t>208</t>
  </si>
  <si>
    <t>社会保障和就业支出</t>
  </si>
  <si>
    <t>20805</t>
  </si>
  <si>
    <t>行政事业单位养老支出</t>
  </si>
  <si>
    <t>2080505</t>
  </si>
  <si>
    <t>机关事业单位基本养老保险缴费支出</t>
  </si>
  <si>
    <t>20808</t>
  </si>
  <si>
    <t>抚恤</t>
  </si>
  <si>
    <t>2080801</t>
  </si>
  <si>
    <t>死亡抚恤</t>
  </si>
  <si>
    <t>210</t>
  </si>
  <si>
    <t>卫生健康支出</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</si>
  <si>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</si>
  <si>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</si>
  <si>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</si>
  <si>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</si>
  <si>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</si>
  <si>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</si>
  <si>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</si>
  <si>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</si>
  <si>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</si>
  <si>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</si>
  <si>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</si>
  <si>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</si>
  <si>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</si>
  <si>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</si>
  <si>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2210203</t>
  </si>
  <si>
    <t>购房补贴</t>
  </si>
  <si>
    <t>合  计</t>
  </si>
  <si>
    <t>预算02-1表</t>
  </si>
  <si>
    <t>财政拨款收支预算总表</t>
  </si>
  <si>
    <t>支出功能分类科目</t>
  </si>
  <si>
    <t>一、本年收入</t>
  </si>
  <si>
    <t>一、本年支出</t>
  </si>
  <si>
    <t>（一）一般公共预算拨款</t>
  </si>
  <si>
    <t>（二）政府性基金预算拨款</t>
  </si>
  <si>
    <t>（三）国有资本经营预算拨款</t>
  </si>
  <si>
    <t>二、上年结转</t>
  </si>
  <si>
    <t>二、年终结转结余</t>
  </si>
  <si>
    <t>收入总计</t>
  </si>
  <si>
    <t>支出总计</t>
  </si>
  <si>
    <t>预算02-2表</t>
  </si>
  <si>
    <t>一般公共预算支出预算表（按功能科目分类）</t>
  </si>
  <si>
    <t>部门预算支出功能分类科目</t>
  </si>
  <si>
    <t>人员经费</t>
  </si>
  <si>
    <t>公用经费</t>
  </si>
  <si>
    <t>预算03表</t>
  </si>
  <si>
    <t>一般公共预算“三公”经费支出预算表</t>
  </si>
  <si>
    <t>“三公”经费合计</t>
  </si>
  <si>
    <t>因公出国（境）费</t>
  </si>
  <si>
    <t>公务用车购置及运行费</t>
  </si>
  <si>
    <t>公务接待费</t>
  </si>
  <si>
    <t>公务用车购置费</t>
  </si>
  <si>
    <t>公务用车运行费</t>
  </si>
  <si>
    <t>备注：我单位无一般公共预算“三公”经费预算支出，因此本表无数据。</t>
  </si>
  <si>
    <t>预算04表</t>
  </si>
  <si>
    <t>基本支出预算表（人员类、运转类公用经费项目）</t>
  </si>
  <si>
    <t>单位名称</t>
  </si>
  <si>
    <t>项目代码</t>
  </si>
  <si>
    <t>项目名称</t>
  </si>
  <si>
    <t>功能科目编码</t>
  </si>
  <si>
    <t>功能科目名称</t>
  </si>
  <si>
    <t>部门经济科目编码</t>
  </si>
  <si>
    <t>部门经济科目名称</t>
  </si>
  <si>
    <t>资金来源</t>
  </si>
  <si>
    <t>财政拨款结转结余</t>
  </si>
  <si>
    <t>总计</t>
  </si>
  <si>
    <t>一般公共预算资金</t>
  </si>
  <si>
    <t>全年数</t>
  </si>
  <si>
    <t>其中：转隶人员公用经费</t>
  </si>
  <si>
    <t>已提前安排</t>
  </si>
  <si>
    <t>抵扣上年垫付资金</t>
  </si>
  <si>
    <t>本次下达</t>
  </si>
  <si>
    <t>另文下达</t>
  </si>
  <si>
    <t>530425210000000015709</t>
  </si>
  <si>
    <t>事业人员支出工资</t>
  </si>
  <si>
    <t>30101</t>
  </si>
  <si>
    <t>基本工资</t>
  </si>
  <si>
    <t>30102</t>
  </si>
  <si>
    <t>津贴补贴</t>
  </si>
  <si>
    <t>30103</t>
  </si>
  <si>
    <t>奖金</t>
  </si>
  <si>
    <t>30107</t>
  </si>
  <si>
    <t>绩效工资</t>
  </si>
  <si>
    <t>530425210000000015710</t>
  </si>
  <si>
    <t>社会保障缴费</t>
  </si>
  <si>
    <t>30112</t>
  </si>
  <si>
    <t>其他社会保障缴费</t>
  </si>
  <si>
    <t>30108</t>
  </si>
  <si>
    <t>机关事业单位基本养老保险缴费</t>
  </si>
  <si>
    <t>30110</t>
  </si>
  <si>
    <t>职工基本医疗保险缴费</t>
  </si>
  <si>
    <t>30111</t>
  </si>
  <si>
    <t>公务员医疗补助缴费</t>
  </si>
  <si>
    <t>530425210000000015711</t>
  </si>
  <si>
    <t>30113</t>
  </si>
  <si>
    <t>530425210000000015715</t>
  </si>
  <si>
    <t>工会经费</t>
  </si>
  <si>
    <t>30228</t>
  </si>
  <si>
    <t>530425210000000015716</t>
  </si>
  <si>
    <t>一般公用经费</t>
  </si>
  <si>
    <t>30229</t>
  </si>
  <si>
    <t>福利费</t>
  </si>
  <si>
    <t>530425231100001433396</t>
  </si>
  <si>
    <t>规范后奖励性绩效工资</t>
  </si>
  <si>
    <t>预算05-1表</t>
  </si>
  <si>
    <t>项目支出预算表（其他运转类、特定目标类项目）</t>
  </si>
  <si>
    <t>项目分类</t>
  </si>
  <si>
    <t>项目单位</t>
  </si>
  <si>
    <t>本年拨款</t>
  </si>
  <si>
    <t>其中：本次下达</t>
  </si>
  <si>
    <t>（非税）易门县职业高级中学保运转专项经费</t>
  </si>
  <si>
    <t>313 事业发展类</t>
  </si>
  <si>
    <t>530425221100000293414</t>
  </si>
  <si>
    <t>30201</t>
  </si>
  <si>
    <t>办公费</t>
  </si>
  <si>
    <t>（非税专户）易门县职业高级中学保运转专项经费</t>
  </si>
  <si>
    <t>530425241100002396207</t>
  </si>
  <si>
    <t>机关事业单位职工遗属生活补助经费</t>
  </si>
  <si>
    <t>312 民生类</t>
  </si>
  <si>
    <t>530425231100001140666</t>
  </si>
  <si>
    <t>30305</t>
  </si>
  <si>
    <t>生活补助</t>
  </si>
  <si>
    <t>易门县少小民族补助专项资金</t>
  </si>
  <si>
    <t>530425231100001147112</t>
  </si>
  <si>
    <t>易门县职业高级中学各类工作经费</t>
  </si>
  <si>
    <t>530425231100001325965</t>
  </si>
  <si>
    <t>职业教育发展专项资金</t>
  </si>
  <si>
    <t>530425210000000016381</t>
  </si>
  <si>
    <t>30905</t>
  </si>
  <si>
    <t>基础设施建设</t>
  </si>
  <si>
    <t>中等职业教育免学费补助专项资金</t>
  </si>
  <si>
    <t>530425221100000794412</t>
  </si>
  <si>
    <t>中等职业教育学生资助补助专项资金</t>
  </si>
  <si>
    <t>530425221100000794416</t>
  </si>
  <si>
    <t>30308</t>
  </si>
  <si>
    <t>助学金</t>
  </si>
  <si>
    <t>预算05-2表</t>
  </si>
  <si>
    <t>项目支出绩效目标表（本次下达）</t>
  </si>
  <si>
    <t>单位名称、项目名称</t>
  </si>
  <si>
    <t>项目年度绩效目标</t>
  </si>
  <si>
    <t>一级指标</t>
  </si>
  <si>
    <t>二级指标</t>
  </si>
  <si>
    <t>三级指标</t>
  </si>
  <si>
    <t>指标性质</t>
  </si>
  <si>
    <t>指标值</t>
  </si>
  <si>
    <t>度量单位</t>
  </si>
  <si>
    <t>指标属性</t>
  </si>
  <si>
    <t>指标内容</t>
  </si>
  <si>
    <t>目标1:统筹安排中央补助资金和地方应分担资金，完善转移支付等制度，确保中等职业教育国家助学金落实到位。
目标2:及时拨付资金，确保学校正常运转和助学金按时发放。
目标3:健全中等职业学校经费预决算制度，加强资金的科学化精细化管理，确保资金使用规范、安全和有效。
目标4:确保每一位符合条件的学生及时足额领取到国家助学金。</t>
  </si>
  <si>
    <t>产出指标</t>
  </si>
  <si>
    <t>数量指标</t>
  </si>
  <si>
    <t>资助学生人数</t>
  </si>
  <si>
    <t>=</t>
  </si>
  <si>
    <t>60</t>
  </si>
  <si>
    <t>人</t>
  </si>
  <si>
    <t>定性指标</t>
  </si>
  <si>
    <t>用以反映资助学生的流动情况。</t>
  </si>
  <si>
    <t>质量指标</t>
  </si>
  <si>
    <t>中专学生就业率</t>
  </si>
  <si>
    <t>100</t>
  </si>
  <si>
    <t>%</t>
  </si>
  <si>
    <t>定量指标</t>
  </si>
  <si>
    <t>用以放映助学金对中专学生就业的影响。</t>
  </si>
  <si>
    <t>时效指标</t>
  </si>
  <si>
    <t>资金发放及时率</t>
  </si>
  <si>
    <t>反映资金发放的及时情况。</t>
  </si>
  <si>
    <t>效益指标</t>
  </si>
  <si>
    <t>社会效益</t>
  </si>
  <si>
    <t>缓解学生家庭经济困难</t>
  </si>
  <si>
    <t>有效</t>
  </si>
  <si>
    <t>反映项目的实施对缓解学生家庭经济困难的效果。</t>
  </si>
  <si>
    <t>满意度指标</t>
  </si>
  <si>
    <t>服务对象满意度</t>
  </si>
  <si>
    <t>资助对象满意度</t>
  </si>
  <si>
    <t>&gt;=</t>
  </si>
  <si>
    <t>95</t>
  </si>
  <si>
    <t>用以反映学生资助情况的满意度</t>
  </si>
  <si>
    <t>根据国发〔2014〕19号《国务院关于加快发展现代职业教育的决定》地方教育附加费用于职业教育的比例不低于30%安排360万元，主要用于下面2个项目建设：（一）易门职中三校生高考备考暨技能大赛筹备项目15万元，其中农林牧渔类 ：畜牧兽医，鸡病理剖解，参加三校生高考备考及技能大赛实验室相关配置7万元；经济管理类：经济专业，三校生高考备考及参加技能大赛电脑及财务软件8万元。（二）学校图书室建设。现阶段，图书室基础设施相对较差，阅读环境有待提升，整体利用率较低，所处位置较偏，为进一步夯实学校图书室服务于全体师生，加之满足2025年达标工程要求，亟需进行学校图书室的建设。整体建设预计15万元，主要用于学校图书室阅读环境改善、书架购置及配套自主借还书设施建设。</t>
  </si>
  <si>
    <t>项目实施数量</t>
  </si>
  <si>
    <t>个</t>
  </si>
  <si>
    <t>反映学校开展图书室采购和技能大赛采购项目开展情况。</t>
  </si>
  <si>
    <t>竣工验收合格率</t>
  </si>
  <si>
    <t>反映图书室设备采购验收的情况。</t>
  </si>
  <si>
    <t>计划开工时间</t>
  </si>
  <si>
    <t>80</t>
  </si>
  <si>
    <t>反映图书室设备采购项目是否在2025年12月31日前完工的具体情况。</t>
  </si>
  <si>
    <t>设计功能实现率</t>
  </si>
  <si>
    <t>图书室的使用情况和读者的借阅活跃度。</t>
  </si>
  <si>
    <t>师生受益满意度</t>
  </si>
  <si>
    <t>调查师生中对设施建设或设施运行的满意度。
师生受益满意度=（调查人群中对设施建设或设施运行的人数/问卷调查人数）*100%</t>
  </si>
  <si>
    <t>根据玉民联发〔2024〕9号《玉溪市民政局玉溪市财政局关于提高2024年城乡居民最低生活保障特困人员救助供养孤儿基本生活保障标准的通知》机关事业单位职工遗属生活补助经费2025年补助6人，按照2024年10月14日县人力资源社会保障局工资福利股审核性标准，每月需补助0.4972万元，2025年需测算5.9664万元；因2023年12月-2024年全年遗属补助未发放，需补助6.1698万元。因此，需县级资金12.1362万元。</t>
  </si>
  <si>
    <t>补助人数</t>
  </si>
  <si>
    <t>用以反映和考核项目补助人数目标的实现程度。</t>
  </si>
  <si>
    <t>按月发放完成及时性</t>
  </si>
  <si>
    <t>用以反映遗属补助是否按时发放。</t>
  </si>
  <si>
    <t>改善家庭生活情况</t>
  </si>
  <si>
    <t>用以反映死亡职工遗属的生活改善情况。</t>
  </si>
  <si>
    <t>补助人员及补助家庭满意度</t>
  </si>
  <si>
    <t>90</t>
  </si>
  <si>
    <t>用以反映和考核补助人员对项目实施效果的满意程度。</t>
  </si>
  <si>
    <t>1.云南省财政厅 云南省教育厅 云南省人力资源和社会保障厅关于转发《中等职业学校免学费补助资金管理办法》的通知（云财教[2017]81号）。免学费的实施范围及对象：对中等职业学校全日制正式学籍一、二、三年级在校生中所有农村（含县镇）学生、城市涉农专业学生和家庭经济困难学生免除学费（艺术类相关表演专业学生除外）。建档立卡贫困户学生全部纳入免学费范围。中等职业学校经批准的，学费标准高于补助的部分，学校可以按规定继续向学生收取。实施标准：免学费标准按2000元／生／年的标准执行。
2.确保该项目资金按时、足额到位，并督促学校按规定使用免学费资金。明确免学费资金的支出范围，确保资金规范使用，督促学校加强管理，提高资金使用效益。
3.做好该项学生资助政策的宣传、咨询等工作。年终汇总上报学生资助工作执行情况，并组织实施相关的绩效评价。</t>
  </si>
  <si>
    <t>教职工培训开展次数</t>
  </si>
  <si>
    <t>561</t>
  </si>
  <si>
    <t>人次</t>
  </si>
  <si>
    <t>反映免学费补助的受助人数。</t>
  </si>
  <si>
    <t>中职免学费覆盖率</t>
  </si>
  <si>
    <t>用以反映免学费补助是否按照标准2000元/生补助。</t>
  </si>
  <si>
    <t>补助发放及时率</t>
  </si>
  <si>
    <t>用以反映免学费补助的是否在年度内及时发放。</t>
  </si>
  <si>
    <t>高职毕业学生本科上线率</t>
  </si>
  <si>
    <t>30</t>
  </si>
  <si>
    <t>用以反映免学费补助的投入对学生成绩的影响力。</t>
  </si>
  <si>
    <t>受助对象满意度</t>
  </si>
  <si>
    <t>用以反映和考核受助学生对免学费补助的实施情况的满意度。</t>
  </si>
  <si>
    <t>根据玉发〔2009〕4号《中共玉溪市委 玉溪市人民政府关于加快我市人口较少民族和贫困少数民族聚居区经济社会发展的意见》，易门县小街乡罗尹村委会歪头山苗族和浦贝乡阿姑村委会关羊洞苗族2个地方为玉溪市易门县贫困少数民族聚居区。2025年根据文件2名学生符合条件，按照生活补助300元/生免住宿费160元/生，需补助0.092万元；2023-2024学年少小民族考取专科6人，按照考取全日制普通专科学校奖励2000元/生，需补助1.2万元；2024年2名少小民族未发放资0.33万元。因此，需县级资金1.622万元。</t>
  </si>
  <si>
    <t>用以反映年初预算单精准度</t>
  </si>
  <si>
    <t>补助标准合规率</t>
  </si>
  <si>
    <t>反映通过本项目的开展，是否能按照预算文件执行。</t>
  </si>
  <si>
    <t>贫困山区少小民族入学率</t>
  </si>
  <si>
    <t>50</t>
  </si>
  <si>
    <t>反映通过本项目的开展，是否能有效贫困地区少小民族入学率。</t>
  </si>
  <si>
    <t>&lt;=</t>
  </si>
  <si>
    <t>2024年11月30日</t>
  </si>
  <si>
    <t>年</t>
  </si>
  <si>
    <t>用以反映补助是否发放及时。</t>
  </si>
  <si>
    <t>提高贫困山区受教育水平</t>
  </si>
  <si>
    <t>反映通过本项目的开展，是否能有效贫困地区少小民族各项教育指标基本达到当地教育发展水平。</t>
  </si>
  <si>
    <t>补助对象满意度</t>
  </si>
  <si>
    <t>用以反映和考核补助对象对项目实施效果的满意程度。</t>
  </si>
  <si>
    <t>根据关于拨付“云南省（社区）”干部能力素质与学历提升行动计划”项目财政补助办学经费的通知，云南开放大学拨付给各教学点的补助金额按照选课学分*50/学分*52%*40%计算。主要用于成人教育学部购买教学设备和工作人员差旅费、办公费和培训费支出。</t>
  </si>
  <si>
    <t>慰问覆盖率</t>
  </si>
  <si>
    <t>教师节慰问对象覆盖率</t>
  </si>
  <si>
    <t>资金使用合规性</t>
  </si>
  <si>
    <t>资金使用情况</t>
  </si>
  <si>
    <t>资金拨付及时率</t>
  </si>
  <si>
    <t>项目的资金拨付是否在年度内完成。</t>
  </si>
  <si>
    <t>经济效益</t>
  </si>
  <si>
    <t>政策知晓率</t>
  </si>
  <si>
    <t>反映慰问政策的宣传效果情况。</t>
  </si>
  <si>
    <t>受益对象满意度</t>
  </si>
  <si>
    <t>家长、学生满意情况</t>
  </si>
  <si>
    <t>根据易政办法〔2022〕31号易门县人民政府办公室关于印发《易门县非说收入预算管理办法（暂行）》，2025年我校预计收取700名学生住宿费11.2万元，非税支出主要用于支付2022-2024年办公费欠款11.20万元。</t>
  </si>
  <si>
    <t>招生人数完成率</t>
  </si>
  <si>
    <t>112000</t>
  </si>
  <si>
    <t>元</t>
  </si>
  <si>
    <t>用以反映项目实施对欠款资金的偿还情况。</t>
  </si>
  <si>
    <t>招生质量</t>
  </si>
  <si>
    <t>用以反映偿还欠款资金的使用用途是否符合规定。</t>
  </si>
  <si>
    <t>招生宣传效果</t>
  </si>
  <si>
    <t>用于反映欠款资金的清偿对维护社会稳定的效果。</t>
  </si>
  <si>
    <t>学生满意度</t>
  </si>
  <si>
    <t>用以反映和考核服务对象对项目实施效果的满意程度。</t>
  </si>
  <si>
    <t>根据易政办法〔2022〕31号易门县人民政府办公室关于印发《易门县非说收入预算管理办法（暂行）》，2025年我校预计国有资产出租出借收入（小卖铺经营权租金）40万元，非税支出主要用于弥补办公经费不足用于支付校园零星修缮欠款。</t>
  </si>
  <si>
    <t>修缮完成率</t>
  </si>
  <si>
    <t>100000</t>
  </si>
  <si>
    <t>验收合格率</t>
  </si>
  <si>
    <t>项目完成后验收合格的产出与实际产出的比率，用以反映和考核项目验收合格目标的实现程度。
验收合格率=验收合格项目个数/实际完成项目个数×100%</t>
  </si>
  <si>
    <t>工作开展及时率</t>
  </si>
  <si>
    <t>用以反映反映学校偿还债务的及时性。</t>
  </si>
  <si>
    <t>维护社会稳定</t>
  </si>
  <si>
    <t>师生满意度</t>
  </si>
  <si>
    <t>预算05-3表</t>
  </si>
  <si>
    <t>项目支出绩效目标表（另文下达）</t>
  </si>
  <si>
    <t>备注：我单位无项目支出绩效目标表（另文下达），因此本表无数据。</t>
  </si>
  <si>
    <t>预算06表</t>
  </si>
  <si>
    <t>政府性基金预算支出预算表</t>
  </si>
  <si>
    <t>本年政府性基金预算支出</t>
  </si>
  <si>
    <t>备注：我单位无政府性基金预算支出，因此本表无数据。</t>
  </si>
  <si>
    <t>预算07表</t>
  </si>
  <si>
    <t>部门政府采购预算表</t>
  </si>
  <si>
    <t>预算项目</t>
  </si>
  <si>
    <t>采购项目</t>
  </si>
  <si>
    <t>采购品目</t>
  </si>
  <si>
    <t>计量单位</t>
  </si>
  <si>
    <t>数量</t>
  </si>
  <si>
    <t>面向中小企业预留资金</t>
  </si>
  <si>
    <t>单位名称（项目名称）</t>
  </si>
  <si>
    <t>政府性基金</t>
  </si>
  <si>
    <t>国有资本经营预算资金</t>
  </si>
  <si>
    <t>教师台式计算机</t>
  </si>
  <si>
    <t>台</t>
  </si>
  <si>
    <t>移动硬盘（2T）</t>
  </si>
  <si>
    <t>图书架</t>
  </si>
  <si>
    <t>教师办公桌</t>
  </si>
  <si>
    <t>套</t>
  </si>
  <si>
    <t>小茶几</t>
  </si>
  <si>
    <t>张</t>
  </si>
  <si>
    <t>阅读室桌椅</t>
  </si>
  <si>
    <t>A3黑白打印机</t>
  </si>
  <si>
    <t>文件柜</t>
  </si>
  <si>
    <t>组</t>
  </si>
  <si>
    <t>学校监控录像机硬盘</t>
  </si>
  <si>
    <t>教师笔记本电脑</t>
  </si>
  <si>
    <t>移动硬盘</t>
  </si>
  <si>
    <t>学生宿舍储物柜</t>
  </si>
  <si>
    <t>公务车保险</t>
  </si>
  <si>
    <t>次</t>
  </si>
  <si>
    <t>公务车加油</t>
  </si>
  <si>
    <t>批次</t>
  </si>
  <si>
    <t>单反相机（含镜头）</t>
  </si>
  <si>
    <t>公务车维修</t>
  </si>
  <si>
    <t>复印纸</t>
  </si>
  <si>
    <t>批</t>
  </si>
  <si>
    <t>台式计算机</t>
  </si>
  <si>
    <t>A4黑白打印机</t>
  </si>
  <si>
    <t>预算08表</t>
  </si>
  <si>
    <t>政府购买服务预算表</t>
  </si>
  <si>
    <t>政府购买服务项目</t>
  </si>
  <si>
    <t>政府购买服务指导性目录代码</t>
  </si>
  <si>
    <t>基本支出/项目支出</t>
  </si>
  <si>
    <t>所属服务类别</t>
  </si>
  <si>
    <t>所属服务领域</t>
  </si>
  <si>
    <t>购买服务内容简述</t>
  </si>
  <si>
    <t>政府购买服务内容</t>
  </si>
  <si>
    <t>备注：我单位无政府购买服务预算，因此本表无数据。</t>
  </si>
  <si>
    <t>预算09-1表</t>
  </si>
  <si>
    <t>对下转移支付预算表</t>
  </si>
  <si>
    <t>单位名称（项目）</t>
  </si>
  <si>
    <t>地区</t>
  </si>
  <si>
    <t>龙泉街道</t>
  </si>
  <si>
    <t>六街街道</t>
  </si>
  <si>
    <t>浦贝乡</t>
  </si>
  <si>
    <t>十街乡</t>
  </si>
  <si>
    <t>铜厂乡</t>
  </si>
  <si>
    <t>绿汁镇</t>
  </si>
  <si>
    <t>小街乡</t>
  </si>
  <si>
    <t>备注：我单位无对下转移支付预算，因此本表无数据。</t>
  </si>
  <si>
    <t>09-2表</t>
  </si>
  <si>
    <t>对下转移支付绩效目标表</t>
  </si>
  <si>
    <t>备注：我单位无对下转移支付绩效目标，因此本表无数据。</t>
  </si>
  <si>
    <t>10表</t>
  </si>
  <si>
    <t>新增资产配置表</t>
  </si>
  <si>
    <t>资产类别</t>
  </si>
  <si>
    <t>资产分类代码.名称</t>
  </si>
  <si>
    <t>资产名称</t>
  </si>
  <si>
    <t>财政部门批复数（万元）</t>
  </si>
  <si>
    <t>单价</t>
  </si>
  <si>
    <t>金额</t>
  </si>
  <si>
    <t>A02 设备</t>
  </si>
  <si>
    <t>A02010507 网络存储设备</t>
  </si>
  <si>
    <t>A05 家具和用品</t>
  </si>
  <si>
    <t>A05029900 其他用具</t>
  </si>
  <si>
    <t>绞肉机</t>
  </si>
  <si>
    <t>土豆去皮机</t>
  </si>
  <si>
    <t>A02010105 台式计算机</t>
  </si>
  <si>
    <t>A02021104 液晶显示器</t>
  </si>
  <si>
    <t>监控显示屏</t>
  </si>
  <si>
    <t>A02021001 A3黑白打印机</t>
  </si>
  <si>
    <t>A02029900 其他办公设备</t>
  </si>
  <si>
    <t>学校监控录像机</t>
  </si>
  <si>
    <t>A02020506 镜头及器材</t>
  </si>
  <si>
    <t>饮水机</t>
  </si>
  <si>
    <t>A02369900 其他环境污染防治设备</t>
  </si>
  <si>
    <t>垃圾焚烧炉</t>
  </si>
  <si>
    <t>A05010599 其他柜类</t>
  </si>
  <si>
    <t>A02021003 A4黑白打印机</t>
  </si>
  <si>
    <t>A05020199 其他厨卫用具</t>
  </si>
  <si>
    <t>蒸饭车</t>
  </si>
  <si>
    <t>A02091107 视频监控设备</t>
  </si>
  <si>
    <t>图书室监控设备</t>
  </si>
  <si>
    <t>A05019900 其他家具</t>
  </si>
  <si>
    <t>安全防护门</t>
  </si>
  <si>
    <t>A02061801 电冰箱</t>
  </si>
  <si>
    <t>冰柜</t>
  </si>
  <si>
    <t>A02049900 其他图书档案设备</t>
  </si>
  <si>
    <t>资助换书机</t>
  </si>
  <si>
    <t>A02010108 便携式计算机</t>
  </si>
  <si>
    <t>A05010502 文件柜</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</si>
</sst>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37">
    <font>
      <sz val="11"/>
      <color rgb="FF000000"/>
      <name val="宋体"/>
      <charset val="134"/>
      <scheme val="minor"/>
    </font>
    <font>
      <sz val="9"/>
      <name val="宋体"/>
      <charset val="134"/>
    </font>
    <font>
      <sz val="27"/>
      <name val="宋体"/>
      <charset val="134"/>
    </font>
    <font>
      <sz val="10.5"/>
      <name val="SimSun"/>
      <charset val="134"/>
    </font>
    <font>
      <sz val="11"/>
      <name val="宋体"/>
      <charset val="134"/>
    </font>
    <font>
      <sz val="27"/>
      <name val="Calibri"/>
      <charset val="134"/>
    </font>
    <font>
      <sz val="10.5"/>
      <name val="宋体"/>
      <charset val="134"/>
    </font>
    <font>
      <sz val="11"/>
      <color rgb="FF000000"/>
      <name val="宋体"/>
      <charset val="134"/>
    </font>
    <font>
      <sz val="10"/>
      <name val="Arial"/>
      <charset val="0"/>
    </font>
    <font>
      <sz val="27"/>
      <name val="SimSun"/>
      <charset val="134"/>
    </font>
    <font>
      <sz val="11"/>
      <color theme="1"/>
      <name val="宋体"/>
      <charset val="134"/>
      <scheme val="minor"/>
    </font>
    <font>
      <sz val="10"/>
      <name val="宋体"/>
      <charset val="134"/>
    </font>
    <font>
      <b/>
      <sz val="9"/>
      <name val="宋体"/>
      <charset val="134"/>
    </font>
    <font>
      <sz val="27"/>
      <name val="Times New Roman"/>
      <charset val="134"/>
    </font>
    <font>
      <sz val="9"/>
      <name val="SimSun"/>
      <charset val="134"/>
    </font>
    <font>
      <sz val="10.5"/>
      <color rgb="FF000000"/>
      <name val="SimSun"/>
      <charset val="134"/>
    </font>
    <font>
      <b/>
      <sz val="11"/>
      <name val="宋体"/>
      <charset val="134"/>
    </font>
    <font>
      <b/>
      <sz val="10.5"/>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8">
    <xf numFmtId="0" fontId="0" fillId="0" borderId="0">
      <alignment vertical="top"/>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0" fillId="2" borderId="7" applyNumberFormat="0" applyFont="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8" applyNumberFormat="0" applyFill="0" applyAlignment="0" applyProtection="0">
      <alignment vertical="center"/>
    </xf>
    <xf numFmtId="0" fontId="24" fillId="0" borderId="8" applyNumberFormat="0" applyFill="0" applyAlignment="0" applyProtection="0">
      <alignment vertical="center"/>
    </xf>
    <xf numFmtId="0" fontId="25" fillId="0" borderId="9" applyNumberFormat="0" applyFill="0" applyAlignment="0" applyProtection="0">
      <alignment vertical="center"/>
    </xf>
    <xf numFmtId="0" fontId="25" fillId="0" borderId="0" applyNumberFormat="0" applyFill="0" applyBorder="0" applyAlignment="0" applyProtection="0">
      <alignment vertical="center"/>
    </xf>
    <xf numFmtId="0" fontId="26" fillId="3" borderId="10" applyNumberFormat="0" applyAlignment="0" applyProtection="0">
      <alignment vertical="center"/>
    </xf>
    <xf numFmtId="0" fontId="27" fillId="4" borderId="11" applyNumberFormat="0" applyAlignment="0" applyProtection="0">
      <alignment vertical="center"/>
    </xf>
    <xf numFmtId="0" fontId="28" fillId="4" borderId="10" applyNumberFormat="0" applyAlignment="0" applyProtection="0">
      <alignment vertical="center"/>
    </xf>
    <xf numFmtId="0" fontId="29" fillId="5" borderId="12" applyNumberFormat="0" applyAlignment="0" applyProtection="0">
      <alignment vertical="center"/>
    </xf>
    <xf numFmtId="0" fontId="30" fillId="0" borderId="13" applyNumberFormat="0" applyFill="0" applyAlignment="0" applyProtection="0">
      <alignment vertical="center"/>
    </xf>
    <xf numFmtId="0" fontId="31" fillId="0" borderId="14" applyNumberFormat="0" applyFill="0" applyAlignment="0" applyProtection="0">
      <alignment vertical="center"/>
    </xf>
    <xf numFmtId="0" fontId="32" fillId="6" borderId="0" applyNumberFormat="0" applyBorder="0" applyAlignment="0" applyProtection="0">
      <alignment vertical="center"/>
    </xf>
    <xf numFmtId="0" fontId="33" fillId="7" borderId="0" applyNumberFormat="0" applyBorder="0" applyAlignment="0" applyProtection="0">
      <alignment vertical="center"/>
    </xf>
    <xf numFmtId="0" fontId="34" fillId="8" borderId="0" applyNumberFormat="0" applyBorder="0" applyAlignment="0" applyProtection="0">
      <alignment vertical="center"/>
    </xf>
    <xf numFmtId="0" fontId="35" fillId="9" borderId="0" applyNumberFormat="0" applyBorder="0" applyAlignment="0" applyProtection="0">
      <alignment vertical="center"/>
    </xf>
    <xf numFmtId="0" fontId="36" fillId="10" borderId="0" applyNumberFormat="0" applyBorder="0" applyAlignment="0" applyProtection="0">
      <alignment vertical="center"/>
    </xf>
    <xf numFmtId="0" fontId="36" fillId="11" borderId="0" applyNumberFormat="0" applyBorder="0" applyAlignment="0" applyProtection="0">
      <alignment vertical="center"/>
    </xf>
    <xf numFmtId="0" fontId="35" fillId="12" borderId="0" applyNumberFormat="0" applyBorder="0" applyAlignment="0" applyProtection="0">
      <alignment vertical="center"/>
    </xf>
    <xf numFmtId="0" fontId="35" fillId="13" borderId="0" applyNumberFormat="0" applyBorder="0" applyAlignment="0" applyProtection="0">
      <alignment vertical="center"/>
    </xf>
    <xf numFmtId="0" fontId="36" fillId="14" borderId="0" applyNumberFormat="0" applyBorder="0" applyAlignment="0" applyProtection="0">
      <alignment vertical="center"/>
    </xf>
    <xf numFmtId="0" fontId="36" fillId="15" borderId="0" applyNumberFormat="0" applyBorder="0" applyAlignment="0" applyProtection="0">
      <alignment vertical="center"/>
    </xf>
    <xf numFmtId="0" fontId="35" fillId="16" borderId="0" applyNumberFormat="0" applyBorder="0" applyAlignment="0" applyProtection="0">
      <alignment vertical="center"/>
    </xf>
    <xf numFmtId="0" fontId="35" fillId="17" borderId="0" applyNumberFormat="0" applyBorder="0" applyAlignment="0" applyProtection="0">
      <alignment vertical="center"/>
    </xf>
    <xf numFmtId="0" fontId="36" fillId="18" borderId="0" applyNumberFormat="0" applyBorder="0" applyAlignment="0" applyProtection="0">
      <alignment vertical="center"/>
    </xf>
    <xf numFmtId="0" fontId="36" fillId="19" borderId="0" applyNumberFormat="0" applyBorder="0" applyAlignment="0" applyProtection="0">
      <alignment vertical="center"/>
    </xf>
    <xf numFmtId="0" fontId="35" fillId="20" borderId="0" applyNumberFormat="0" applyBorder="0" applyAlignment="0" applyProtection="0">
      <alignment vertical="center"/>
    </xf>
    <xf numFmtId="0" fontId="35" fillId="21" borderId="0" applyNumberFormat="0" applyBorder="0" applyAlignment="0" applyProtection="0">
      <alignment vertical="center"/>
    </xf>
    <xf numFmtId="0" fontId="36" fillId="22" borderId="0" applyNumberFormat="0" applyBorder="0" applyAlignment="0" applyProtection="0">
      <alignment vertical="center"/>
    </xf>
    <xf numFmtId="0" fontId="36" fillId="23" borderId="0" applyNumberFormat="0" applyBorder="0" applyAlignment="0" applyProtection="0">
      <alignment vertical="center"/>
    </xf>
    <xf numFmtId="0" fontId="35" fillId="24" borderId="0" applyNumberFormat="0" applyBorder="0" applyAlignment="0" applyProtection="0">
      <alignment vertical="center"/>
    </xf>
    <xf numFmtId="0" fontId="35" fillId="25" borderId="0" applyNumberFormat="0" applyBorder="0" applyAlignment="0" applyProtection="0">
      <alignment vertical="center"/>
    </xf>
    <xf numFmtId="0" fontId="36" fillId="26" borderId="0" applyNumberFormat="0" applyBorder="0" applyAlignment="0" applyProtection="0">
      <alignment vertical="center"/>
    </xf>
    <xf numFmtId="0" fontId="36" fillId="27" borderId="0" applyNumberFormat="0" applyBorder="0" applyAlignment="0" applyProtection="0">
      <alignment vertical="center"/>
    </xf>
    <xf numFmtId="0" fontId="35" fillId="28" borderId="0" applyNumberFormat="0" applyBorder="0" applyAlignment="0" applyProtection="0">
      <alignment vertical="center"/>
    </xf>
    <xf numFmtId="0" fontId="35" fillId="29" borderId="0" applyNumberFormat="0" applyBorder="0" applyAlignment="0" applyProtection="0">
      <alignment vertical="center"/>
    </xf>
    <xf numFmtId="0" fontId="36" fillId="30" borderId="0" applyNumberFormat="0" applyBorder="0" applyAlignment="0" applyProtection="0">
      <alignment vertical="center"/>
    </xf>
    <xf numFmtId="0" fontId="36" fillId="31" borderId="0" applyNumberFormat="0" applyBorder="0" applyAlignment="0" applyProtection="0">
      <alignment vertical="center"/>
    </xf>
    <xf numFmtId="0" fontId="35" fillId="32" borderId="0" applyNumberFormat="0" applyBorder="0" applyAlignment="0" applyProtection="0">
      <alignment vertical="center"/>
    </xf>
    <xf numFmtId="176" fontId="1" fillId="0" borderId="1">
      <alignment horizontal="right" vertical="center"/>
    </xf>
    <xf numFmtId="177" fontId="1" fillId="0" borderId="1">
      <alignment horizontal="right" vertical="center"/>
    </xf>
    <xf numFmtId="10" fontId="1" fillId="0" borderId="1">
      <alignment horizontal="right" vertical="center"/>
    </xf>
    <xf numFmtId="178" fontId="1" fillId="0" borderId="1">
      <alignment horizontal="right" vertical="center"/>
    </xf>
    <xf numFmtId="49" fontId="1" fillId="0" borderId="1">
      <alignment horizontal="left" vertical="center" wrapText="1"/>
    </xf>
    <xf numFmtId="178" fontId="1" fillId="0" borderId="1">
      <alignment horizontal="right" vertical="center"/>
    </xf>
    <xf numFmtId="179" fontId="1" fillId="0" borderId="1">
      <alignment horizontal="right" vertical="center"/>
    </xf>
    <xf numFmtId="180" fontId="1" fillId="0" borderId="1">
      <alignment horizontal="right" vertical="center"/>
    </xf>
    <xf numFmtId="0" fontId="1" fillId="0" borderId="0">
      <alignment vertical="top"/>
      <protection locked="0"/>
    </xf>
  </cellStyleXfs>
  <cellXfs count="94">
    <xf numFmtId="0" fontId="0" fillId="0" borderId="0" xfId="0" applyFont="1">
      <alignment vertical="top"/>
    </xf>
    <xf numFmtId="49" fontId="1" fillId="0" borderId="0" xfId="53" applyNumberFormat="1" applyFont="1" applyBorder="1">
      <alignment horizontal="left" vertical="center" wrapText="1"/>
    </xf>
    <xf numFmtId="49" fontId="1" fillId="0" borderId="0" xfId="53" applyNumberFormat="1" applyFont="1" applyBorder="1" applyAlignment="1">
      <alignment horizontal="right" vertical="center" wrapText="1"/>
    </xf>
    <xf numFmtId="49" fontId="2" fillId="0" borderId="0" xfId="0" applyNumberFormat="1" applyFont="1" applyBorder="1" applyAlignment="1">
      <alignment horizontal="center" vertical="center" wrapText="1"/>
    </xf>
    <xf numFmtId="49" fontId="3" fillId="0" borderId="1" xfId="53" applyNumberFormat="1" applyFont="1" applyBorder="1" applyAlignment="1">
      <alignment horizontal="center" vertical="center" wrapText="1"/>
    </xf>
    <xf numFmtId="49" fontId="1" fillId="0" borderId="1" xfId="53" applyNumberFormat="1" applyFont="1" applyBorder="1">
      <alignment horizontal="left" vertical="center" wrapText="1"/>
    </xf>
    <xf numFmtId="49" fontId="1" fillId="0" borderId="1" xfId="53" applyNumberFormat="1" applyFont="1" applyBorder="1" applyAlignment="1">
      <alignment horizontal="center" vertical="center" wrapText="1"/>
    </xf>
    <xf numFmtId="178" fontId="1" fillId="0" borderId="1" xfId="54" applyNumberFormat="1" applyFont="1" applyBorder="1">
      <alignment horizontal="right" vertical="center"/>
    </xf>
    <xf numFmtId="0" fontId="4" fillId="0" borderId="0" xfId="57" applyFont="1" applyFill="1" applyBorder="1" applyAlignment="1" applyProtection="1">
      <alignment vertical="top"/>
      <protection locked="0"/>
    </xf>
    <xf numFmtId="49" fontId="2" fillId="0" borderId="0" xfId="53" applyNumberFormat="1" applyFont="1" applyBorder="1" applyAlignment="1">
      <alignment horizontal="center" vertical="center" wrapText="1"/>
    </xf>
    <xf numFmtId="0" fontId="5" fillId="0" borderId="0" xfId="0" applyFont="1" applyBorder="1" applyAlignment="1">
      <alignment horizontal="center" vertical="center"/>
    </xf>
    <xf numFmtId="49" fontId="1" fillId="0" borderId="0" xfId="53" applyNumberFormat="1" applyFont="1" applyBorder="1" applyAlignment="1">
      <alignment horizontal="center" vertical="center" wrapText="1"/>
    </xf>
    <xf numFmtId="0" fontId="4" fillId="0" borderId="0" xfId="57" applyFont="1" applyFill="1" applyBorder="1" applyAlignment="1" applyProtection="1">
      <alignment vertical="center"/>
    </xf>
    <xf numFmtId="49" fontId="6" fillId="0" borderId="1" xfId="0" applyNumberFormat="1" applyFont="1" applyBorder="1" applyAlignment="1">
      <alignment horizontal="center" vertical="center" wrapText="1"/>
    </xf>
    <xf numFmtId="0" fontId="7" fillId="0" borderId="1" xfId="57" applyFont="1" applyFill="1" applyBorder="1" applyAlignment="1" applyProtection="1">
      <alignment horizontal="center" vertical="center"/>
    </xf>
    <xf numFmtId="0" fontId="8" fillId="0" borderId="0" xfId="0" applyFont="1" applyFill="1" applyBorder="1" applyAlignment="1"/>
    <xf numFmtId="0" fontId="0" fillId="0" borderId="0" xfId="0" applyFont="1" applyAlignment="1">
      <alignment vertical="top" wrapText="1"/>
    </xf>
    <xf numFmtId="49" fontId="9" fillId="0" borderId="0" xfId="53" applyNumberFormat="1" applyFont="1" applyBorder="1" applyAlignment="1">
      <alignment horizontal="center" vertical="center" wrapText="1"/>
    </xf>
    <xf numFmtId="49" fontId="1" fillId="0" borderId="0" xfId="53" applyNumberFormat="1" applyFont="1" applyBorder="1" applyAlignment="1">
      <alignment horizontal="left" vertical="center" wrapText="1"/>
    </xf>
    <xf numFmtId="49" fontId="6" fillId="0" borderId="1" xfId="53" applyNumberFormat="1" applyFont="1" applyBorder="1" applyAlignment="1">
      <alignment horizontal="center" vertical="center" wrapText="1"/>
    </xf>
    <xf numFmtId="180" fontId="1" fillId="0" borderId="1" xfId="56" applyNumberFormat="1" applyFont="1" applyBorder="1" applyAlignment="1">
      <alignment horizontal="center" vertical="center" wrapText="1"/>
    </xf>
    <xf numFmtId="49" fontId="1" fillId="0" borderId="1" xfId="53" applyNumberFormat="1" applyFont="1" applyBorder="1" applyAlignment="1">
      <alignment horizontal="left" vertical="center" wrapText="1"/>
    </xf>
    <xf numFmtId="178" fontId="1" fillId="0" borderId="1" xfId="53" applyNumberFormat="1" applyFont="1" applyBorder="1" applyAlignment="1">
      <alignment horizontal="right" vertical="center" wrapText="1"/>
    </xf>
    <xf numFmtId="178" fontId="1" fillId="0" borderId="1" xfId="0" applyNumberFormat="1" applyFont="1" applyBorder="1" applyAlignment="1">
      <alignment horizontal="right" vertical="center" wrapText="1"/>
    </xf>
    <xf numFmtId="0" fontId="10" fillId="0" borderId="0" xfId="0" applyFont="1" applyFill="1" applyBorder="1" applyAlignment="1">
      <alignment vertical="center"/>
    </xf>
    <xf numFmtId="0" fontId="10" fillId="0" borderId="0" xfId="0" applyFont="1" applyFill="1" applyBorder="1" applyAlignment="1">
      <alignment vertical="center" wrapText="1"/>
    </xf>
    <xf numFmtId="0" fontId="11" fillId="0" borderId="0" xfId="57" applyFont="1" applyFill="1" applyBorder="1" applyAlignment="1" applyProtection="1"/>
    <xf numFmtId="180" fontId="6" fillId="0" borderId="1" xfId="56" applyNumberFormat="1" applyFont="1" applyBorder="1" applyAlignment="1">
      <alignment horizontal="center" vertical="center" wrapText="1"/>
    </xf>
    <xf numFmtId="0" fontId="1" fillId="0" borderId="0" xfId="57" applyFont="1" applyFill="1" applyBorder="1" applyAlignment="1" applyProtection="1">
      <alignment vertical="top"/>
      <protection locked="0"/>
    </xf>
    <xf numFmtId="49" fontId="12" fillId="0" borderId="0" xfId="53" applyNumberFormat="1" applyFont="1" applyBorder="1" applyAlignment="1">
      <alignment horizontal="right" vertical="center" wrapText="1"/>
    </xf>
    <xf numFmtId="0" fontId="1" fillId="0" borderId="1" xfId="53" applyNumberFormat="1" applyFont="1" applyBorder="1">
      <alignment horizontal="left" vertical="center" wrapText="1"/>
    </xf>
    <xf numFmtId="178" fontId="1" fillId="0" borderId="1" xfId="53" applyNumberFormat="1" applyFont="1" applyBorder="1" applyAlignment="1">
      <alignment horizontal="center" vertical="center" wrapText="1"/>
    </xf>
    <xf numFmtId="49" fontId="13" fillId="0" borderId="0" xfId="53" applyNumberFormat="1" applyFont="1" applyBorder="1" applyAlignment="1">
      <alignment horizontal="center" vertical="center" wrapText="1"/>
    </xf>
    <xf numFmtId="180" fontId="3" fillId="0" borderId="1" xfId="56" applyNumberFormat="1" applyFont="1" applyBorder="1" applyAlignment="1">
      <alignment horizontal="center" vertical="center" wrapText="1"/>
    </xf>
    <xf numFmtId="0" fontId="0" fillId="0" borderId="0" xfId="0" applyFont="1" applyFill="1" applyAlignment="1">
      <alignment vertical="top"/>
    </xf>
    <xf numFmtId="0" fontId="11" fillId="0" borderId="0" xfId="0" applyFont="1" applyAlignment="1"/>
    <xf numFmtId="0" fontId="11" fillId="0" borderId="0" xfId="0" applyFont="1" applyAlignment="1">
      <alignment horizontal="right"/>
    </xf>
    <xf numFmtId="0" fontId="9" fillId="0" borderId="0" xfId="0" applyFont="1" applyAlignment="1">
      <alignment horizontal="center" vertical="center"/>
    </xf>
    <xf numFmtId="0" fontId="1" fillId="0" borderId="0" xfId="0" applyFont="1" applyAlignment="1">
      <alignment horizontal="left" vertical="center" wrapText="1"/>
    </xf>
    <xf numFmtId="0" fontId="1" fillId="0" borderId="0" xfId="0" applyFont="1" applyAlignment="1">
      <alignment horizontal="center" vertical="center" wrapText="1"/>
    </xf>
    <xf numFmtId="0" fontId="1" fillId="0" borderId="0" xfId="0" applyFont="1" applyAlignment="1">
      <alignment horizontal="right" vertical="center" wrapText="1"/>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0" fontId="4" fillId="0" borderId="1" xfId="0" applyFont="1" applyBorder="1" applyAlignment="1">
      <alignment horizontal="center" vertical="center"/>
    </xf>
    <xf numFmtId="0" fontId="1" fillId="0" borderId="1" xfId="0" applyFont="1" applyBorder="1" applyAlignment="1">
      <alignment horizontal="left" vertical="center" wrapText="1"/>
    </xf>
    <xf numFmtId="0" fontId="1" fillId="0" borderId="1" xfId="0" applyFont="1" applyBorder="1" applyAlignment="1">
      <alignment horizontal="center" vertical="center" wrapText="1"/>
    </xf>
    <xf numFmtId="178" fontId="1" fillId="0" borderId="1" xfId="0" applyNumberFormat="1" applyFont="1" applyBorder="1" applyAlignment="1">
      <alignment horizontal="right" vertical="center"/>
    </xf>
    <xf numFmtId="0" fontId="0" fillId="0" borderId="0" xfId="0" applyFont="1" applyAlignment="1">
      <alignment vertical="center"/>
    </xf>
    <xf numFmtId="0" fontId="0" fillId="0" borderId="2" xfId="0" applyFont="1" applyBorder="1" applyAlignment="1">
      <alignment vertical="center"/>
    </xf>
    <xf numFmtId="49" fontId="1" fillId="0" borderId="1" xfId="53" applyNumberFormat="1" applyFont="1" applyBorder="1" applyAlignment="1">
      <alignment horizontal="left" vertical="center" wrapText="1" indent="1"/>
    </xf>
    <xf numFmtId="178" fontId="1" fillId="0" borderId="1" xfId="0" applyNumberFormat="1" applyFont="1" applyBorder="1" applyAlignment="1">
      <alignment horizontal="left" vertical="center" wrapText="1"/>
    </xf>
    <xf numFmtId="178" fontId="1" fillId="0" borderId="1" xfId="53" applyNumberFormat="1" applyFont="1" applyBorder="1">
      <alignment horizontal="left" vertical="center" wrapText="1"/>
    </xf>
    <xf numFmtId="0" fontId="1" fillId="0" borderId="0" xfId="0" applyFont="1" applyAlignment="1">
      <alignment horizontal="left" vertical="center"/>
    </xf>
    <xf numFmtId="0" fontId="14" fillId="0" borderId="1" xfId="0" applyFont="1" applyBorder="1" applyAlignment="1">
      <alignment horizontal="left" vertical="center"/>
    </xf>
    <xf numFmtId="0" fontId="14" fillId="0" borderId="1" xfId="0" applyFont="1" applyBorder="1" applyAlignment="1">
      <alignment horizontal="left" vertical="center" wrapText="1"/>
    </xf>
    <xf numFmtId="0" fontId="14" fillId="0" borderId="1" xfId="0" applyFont="1" applyBorder="1" applyAlignment="1">
      <alignment horizontal="center" vertical="center"/>
    </xf>
    <xf numFmtId="0" fontId="1" fillId="0" borderId="0" xfId="0" applyFont="1" applyAlignment="1">
      <alignment horizontal="right" vertical="center"/>
    </xf>
    <xf numFmtId="0" fontId="13" fillId="0" borderId="0" xfId="0" applyFont="1" applyAlignment="1">
      <alignment horizontal="center" vertical="center"/>
    </xf>
    <xf numFmtId="0" fontId="4" fillId="0" borderId="0" xfId="0" applyFont="1" applyAlignment="1"/>
    <xf numFmtId="0" fontId="1" fillId="0" borderId="0" xfId="0" applyFont="1" applyAlignment="1">
      <alignment horizontal="right"/>
    </xf>
    <xf numFmtId="178" fontId="14" fillId="0" borderId="1" xfId="0" applyNumberFormat="1" applyFont="1" applyBorder="1" applyAlignment="1">
      <alignment horizontal="right" vertical="center"/>
    </xf>
    <xf numFmtId="178" fontId="14" fillId="0" borderId="1" xfId="0" applyNumberFormat="1" applyFont="1" applyFill="1" applyBorder="1" applyAlignment="1">
      <alignment horizontal="right" vertical="center"/>
    </xf>
    <xf numFmtId="0" fontId="11" fillId="0" borderId="0" xfId="0" applyFont="1" applyAlignment="1">
      <alignment wrapText="1"/>
    </xf>
    <xf numFmtId="0" fontId="9" fillId="0" borderId="0" xfId="0" applyFont="1" applyAlignment="1">
      <alignment horizontal="center" vertical="center" wrapText="1"/>
    </xf>
    <xf numFmtId="0" fontId="15" fillId="0" borderId="1" xfId="0" applyFont="1" applyBorder="1" applyAlignment="1">
      <alignment horizontal="center" vertical="center" wrapText="1"/>
    </xf>
    <xf numFmtId="0" fontId="15" fillId="0" borderId="1" xfId="0" applyFont="1" applyBorder="1" applyAlignment="1">
      <alignment horizontal="center" vertical="center"/>
    </xf>
    <xf numFmtId="178" fontId="1" fillId="0" borderId="1" xfId="54" applyNumberFormat="1" applyFont="1" applyFill="1" applyBorder="1">
      <alignment horizontal="right" vertical="center"/>
    </xf>
    <xf numFmtId="0" fontId="14" fillId="0" borderId="1" xfId="0" applyFont="1" applyBorder="1" applyAlignment="1">
      <alignment horizontal="center" vertical="center" wrapText="1"/>
    </xf>
    <xf numFmtId="0" fontId="4" fillId="0" borderId="0" xfId="0" applyFont="1" applyAlignment="1">
      <alignment wrapText="1"/>
    </xf>
    <xf numFmtId="178" fontId="1" fillId="0" borderId="1" xfId="54" applyNumberFormat="1" applyFont="1" applyBorder="1" applyAlignment="1">
      <alignment horizontal="right" vertical="center" wrapText="1"/>
    </xf>
    <xf numFmtId="0" fontId="11" fillId="0" borderId="0" xfId="0" applyFont="1" applyAlignment="1">
      <alignment horizontal="center" wrapText="1"/>
    </xf>
    <xf numFmtId="0" fontId="1" fillId="0" borderId="0" xfId="0" applyFont="1" applyAlignment="1">
      <alignment horizontal="right" wrapText="1"/>
    </xf>
    <xf numFmtId="0" fontId="1" fillId="0" borderId="0" xfId="0" applyFont="1" applyAlignment="1">
      <alignment horizontal="center" vertical="center"/>
    </xf>
    <xf numFmtId="0" fontId="4" fillId="0" borderId="1" xfId="0" applyFont="1" applyBorder="1" applyAlignment="1">
      <alignment horizontal="center" vertical="center" wrapText="1"/>
    </xf>
    <xf numFmtId="0" fontId="4" fillId="0" borderId="3" xfId="0" applyFont="1" applyBorder="1" applyAlignment="1">
      <alignment horizontal="center" vertical="center" wrapText="1"/>
    </xf>
    <xf numFmtId="0" fontId="4" fillId="0" borderId="0" xfId="57" applyFont="1" applyFill="1" applyAlignment="1" applyProtection="1">
      <alignment horizontal="left" vertical="center" wrapText="1"/>
    </xf>
    <xf numFmtId="0" fontId="1" fillId="0" borderId="1" xfId="0" applyFont="1" applyBorder="1" applyAlignment="1">
      <alignment horizontal="left" vertical="center" wrapText="1" indent="1"/>
    </xf>
    <xf numFmtId="0" fontId="1" fillId="0" borderId="1" xfId="0" applyFont="1" applyBorder="1" applyAlignment="1">
      <alignment horizontal="left" vertical="center" wrapText="1" indent="2"/>
    </xf>
    <xf numFmtId="0" fontId="16" fillId="0" borderId="0" xfId="0" applyFont="1" applyAlignment="1">
      <alignment horizontal="center" vertical="center"/>
    </xf>
    <xf numFmtId="0" fontId="3" fillId="0" borderId="1" xfId="0" applyFont="1" applyBorder="1" applyAlignment="1">
      <alignment horizontal="center" vertical="center"/>
    </xf>
    <xf numFmtId="0" fontId="1" fillId="0" borderId="1" xfId="0" applyFont="1" applyBorder="1" applyAlignment="1">
      <alignment horizontal="left" vertical="center"/>
    </xf>
    <xf numFmtId="0" fontId="1" fillId="0" borderId="4" xfId="0" applyFont="1" applyBorder="1" applyAlignment="1">
      <alignment horizontal="left" vertical="center"/>
    </xf>
    <xf numFmtId="0" fontId="12" fillId="0" borderId="4" xfId="0" applyFont="1" applyBorder="1" applyAlignment="1">
      <alignment horizontal="center" vertical="center"/>
    </xf>
    <xf numFmtId="178" fontId="12" fillId="0" borderId="1" xfId="0" applyNumberFormat="1" applyFont="1" applyBorder="1" applyAlignment="1">
      <alignment horizontal="right" vertical="center"/>
    </xf>
    <xf numFmtId="0" fontId="12" fillId="0" borderId="1" xfId="0" applyFont="1" applyBorder="1" applyAlignment="1">
      <alignment horizontal="center" vertical="center"/>
    </xf>
    <xf numFmtId="0" fontId="13" fillId="0" borderId="0" xfId="0" applyFont="1" applyAlignment="1">
      <alignment horizontal="center" vertical="center" wrapText="1"/>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4" fillId="0" borderId="3" xfId="0" applyFont="1" applyBorder="1" applyAlignment="1">
      <alignment horizontal="center" vertical="center"/>
    </xf>
    <xf numFmtId="0" fontId="17" fillId="0" borderId="5" xfId="0" applyFont="1" applyBorder="1" applyAlignment="1">
      <alignment horizontal="center" vertical="center" wrapText="1"/>
    </xf>
    <xf numFmtId="0" fontId="6" fillId="0" borderId="6" xfId="0" applyFont="1" applyBorder="1" applyAlignment="1">
      <alignment horizontal="center" vertical="center"/>
    </xf>
    <xf numFmtId="0" fontId="17" fillId="0" borderId="6" xfId="0" applyFont="1" applyBorder="1" applyAlignment="1">
      <alignment horizontal="center" vertical="center"/>
    </xf>
    <xf numFmtId="0" fontId="17" fillId="0" borderId="6" xfId="0" applyFont="1" applyBorder="1" applyAlignment="1">
      <alignment horizontal="center" vertical="center" wrapText="1"/>
    </xf>
    <xf numFmtId="0" fontId="1" fillId="0" borderId="0" xfId="0" applyFont="1" applyAlignment="1">
      <alignment horizontal="center" wrapText="1"/>
    </xf>
  </cellXfs>
  <cellStyles count="5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 name="Normal" xfId="5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sharedStrings" Target="sharedStrings.xml"/><Relationship Id="rId17" Type="http://schemas.openxmlformats.org/officeDocument/2006/relationships/theme" Target="theme/theme1.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20"/>
  <sheetViews>
    <sheetView showZeros="0" workbookViewId="0">
      <selection activeCell="D7" sqref="D7:D10"/>
    </sheetView>
  </sheetViews>
  <sheetFormatPr defaultColWidth="8.85" defaultRowHeight="15" customHeight="1" outlineLevelCol="3"/>
  <cols>
    <col min="1" max="1" width="35.125" customWidth="1"/>
    <col min="2" max="4" width="35.7083333333333" customWidth="1"/>
  </cols>
  <sheetData>
    <row r="1" ht="18.75" customHeight="1" spans="1:4">
      <c r="A1" s="35"/>
      <c r="B1" s="35"/>
      <c r="C1" s="35"/>
      <c r="D1" s="59" t="s">
        <v>0</v>
      </c>
    </row>
    <row r="2" ht="45" customHeight="1" spans="1:4">
      <c r="A2" s="37" t="s">
        <v>1</v>
      </c>
      <c r="B2" s="37"/>
      <c r="C2" s="37"/>
      <c r="D2" s="37"/>
    </row>
    <row r="3" ht="18.75" customHeight="1" spans="1:4">
      <c r="A3" s="52" t="str">
        <f>"单位名称："&amp;"易门县职业高级中学"</f>
        <v>单位名称：易门县职业高级中学</v>
      </c>
      <c r="B3" s="52"/>
      <c r="C3" s="78"/>
      <c r="D3" s="59" t="s">
        <v>2</v>
      </c>
    </row>
    <row r="4" ht="22.5" customHeight="1" spans="1:4">
      <c r="A4" s="79" t="s">
        <v>3</v>
      </c>
      <c r="B4" s="79"/>
      <c r="C4" s="79" t="s">
        <v>4</v>
      </c>
      <c r="D4" s="79"/>
    </row>
    <row r="5" ht="18.75" customHeight="1" spans="1:4">
      <c r="A5" s="79" t="s">
        <v>5</v>
      </c>
      <c r="B5" s="79" t="s">
        <v>6</v>
      </c>
      <c r="C5" s="79" t="s">
        <v>7</v>
      </c>
      <c r="D5" s="79" t="s">
        <v>6</v>
      </c>
    </row>
    <row r="6" ht="18.75" customHeight="1" spans="1:4">
      <c r="A6" s="79"/>
      <c r="B6" s="79"/>
      <c r="C6" s="79"/>
      <c r="D6" s="79"/>
    </row>
    <row r="7" ht="22.5" customHeight="1" spans="1:4">
      <c r="A7" s="80" t="s">
        <v>8</v>
      </c>
      <c r="B7" s="7">
        <v>1615.302385</v>
      </c>
      <c r="C7" s="80" t="str">
        <f>"一"&amp;"、"&amp;"教育支出"</f>
        <v>一、教育支出</v>
      </c>
      <c r="D7" s="7">
        <v>1203.77</v>
      </c>
    </row>
    <row r="8" ht="22.5" customHeight="1" spans="1:4">
      <c r="A8" s="80" t="s">
        <v>9</v>
      </c>
      <c r="B8" s="7"/>
      <c r="C8" s="80" t="str">
        <f>"二"&amp;"、"&amp;"社会保障和就业支出"</f>
        <v>二、社会保障和就业支出</v>
      </c>
      <c r="D8" s="7">
        <v>176.727248</v>
      </c>
    </row>
    <row r="9" ht="22.5" customHeight="1" spans="1:4">
      <c r="A9" s="80" t="s">
        <v>10</v>
      </c>
      <c r="B9" s="7"/>
      <c r="C9" s="80" t="str">
        <f>"三"&amp;"、"&amp;"卫生健康支出"</f>
        <v>三、卫生健康支出</v>
      </c>
      <c r="D9" s="7">
        <v>149.467627</v>
      </c>
    </row>
    <row r="10" ht="22.5" customHeight="1" spans="1:4">
      <c r="A10" s="80" t="s">
        <v>11</v>
      </c>
      <c r="B10" s="7">
        <v>11.2</v>
      </c>
      <c r="C10" s="80" t="str">
        <f>"四"&amp;"、"&amp;"住房保障支出"</f>
        <v>四、住房保障支出</v>
      </c>
      <c r="D10" s="7">
        <v>136.5264</v>
      </c>
    </row>
    <row r="11" ht="22.5" customHeight="1" spans="1:4">
      <c r="A11" s="80" t="s">
        <v>12</v>
      </c>
      <c r="B11" s="7">
        <v>40</v>
      </c>
      <c r="C11" s="80"/>
      <c r="D11" s="7"/>
    </row>
    <row r="12" ht="22.5" customHeight="1" spans="1:4">
      <c r="A12" s="80" t="s">
        <v>13</v>
      </c>
      <c r="B12" s="7"/>
      <c r="C12" s="80"/>
      <c r="D12" s="7"/>
    </row>
    <row r="13" ht="22.5" customHeight="1" spans="1:4">
      <c r="A13" s="80" t="s">
        <v>14</v>
      </c>
      <c r="B13" s="7"/>
      <c r="C13" s="80"/>
      <c r="D13" s="7"/>
    </row>
    <row r="14" ht="22.5" customHeight="1" spans="1:4">
      <c r="A14" s="80" t="s">
        <v>15</v>
      </c>
      <c r="B14" s="7"/>
      <c r="C14" s="80"/>
      <c r="D14" s="7"/>
    </row>
    <row r="15" ht="22.5" customHeight="1" spans="1:4">
      <c r="A15" s="81" t="s">
        <v>16</v>
      </c>
      <c r="B15" s="7"/>
      <c r="C15" s="84"/>
      <c r="D15" s="7"/>
    </row>
    <row r="16" ht="22.5" customHeight="1" spans="1:4">
      <c r="A16" s="81" t="s">
        <v>17</v>
      </c>
      <c r="B16" s="7">
        <v>40</v>
      </c>
      <c r="C16" s="84"/>
      <c r="D16" s="7"/>
    </row>
    <row r="17" ht="22.5" customHeight="1" spans="1:4">
      <c r="A17" s="81"/>
      <c r="B17" s="7"/>
      <c r="C17" s="84"/>
      <c r="D17" s="7"/>
    </row>
    <row r="18" ht="22.5" customHeight="1" spans="1:4">
      <c r="A18" s="82" t="s">
        <v>18</v>
      </c>
      <c r="B18" s="83">
        <v>1666.502385</v>
      </c>
      <c r="C18" s="84" t="s">
        <v>19</v>
      </c>
      <c r="D18" s="83">
        <v>1666.502385</v>
      </c>
    </row>
    <row r="19" ht="22.5" customHeight="1" spans="1:4">
      <c r="A19" s="81" t="s">
        <v>20</v>
      </c>
      <c r="B19" s="7"/>
      <c r="C19" s="80" t="s">
        <v>21</v>
      </c>
      <c r="D19" s="46"/>
    </row>
    <row r="20" ht="22.5" customHeight="1" spans="1:4">
      <c r="A20" s="82" t="s">
        <v>22</v>
      </c>
      <c r="B20" s="83">
        <v>1666.502385</v>
      </c>
      <c r="C20" s="84" t="s">
        <v>23</v>
      </c>
      <c r="D20" s="83">
        <v>1666.502385</v>
      </c>
    </row>
  </sheetData>
  <mergeCells count="8">
    <mergeCell ref="A2:D2"/>
    <mergeCell ref="A3:B3"/>
    <mergeCell ref="A4:B4"/>
    <mergeCell ref="C4:D4"/>
    <mergeCell ref="A5:A6"/>
    <mergeCell ref="B5:B6"/>
    <mergeCell ref="C5:C6"/>
    <mergeCell ref="D5:D6"/>
  </mergeCells>
  <pageMargins left="0.75" right="0.75" top="1" bottom="1" header="0.5" footer="0.5"/>
  <pageSetup paperSize="1" scale="86" fitToHeight="0" pageOrder="overThenDown"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10"/>
  <sheetViews>
    <sheetView showZeros="0" workbookViewId="0">
      <selection activeCell="B14" sqref="B14"/>
    </sheetView>
  </sheetViews>
  <sheetFormatPr defaultColWidth="8.85" defaultRowHeight="15" customHeight="1"/>
  <cols>
    <col min="1" max="1" width="22.25" customWidth="1"/>
    <col min="2" max="2" width="19.25" customWidth="1"/>
    <col min="3" max="4" width="13.8416666666667" customWidth="1"/>
    <col min="5" max="5" width="16.5" customWidth="1"/>
    <col min="6" max="8" width="10" customWidth="1"/>
    <col min="9" max="9" width="13.7" customWidth="1"/>
    <col min="10" max="10" width="16.875" customWidth="1"/>
  </cols>
  <sheetData>
    <row r="1" customHeight="1" spans="1:10">
      <c r="A1" s="2" t="s">
        <v>334</v>
      </c>
      <c r="B1" s="2"/>
      <c r="C1" s="2"/>
      <c r="D1" s="2"/>
      <c r="E1" s="2"/>
      <c r="F1" s="2"/>
      <c r="G1" s="2"/>
      <c r="H1" s="2"/>
      <c r="I1" s="2"/>
      <c r="J1" s="2"/>
    </row>
    <row r="2" ht="45" customHeight="1" spans="1:10">
      <c r="A2" s="17" t="s">
        <v>335</v>
      </c>
      <c r="B2" s="17"/>
      <c r="C2" s="17"/>
      <c r="D2" s="17"/>
      <c r="E2" s="17"/>
      <c r="F2" s="17"/>
      <c r="G2" s="17"/>
      <c r="H2" s="17"/>
      <c r="I2" s="17"/>
      <c r="J2" s="17"/>
    </row>
    <row r="3" ht="28" customHeight="1" spans="1:10">
      <c r="A3" s="1" t="str">
        <f>"单位名称："&amp;"易门县职业高级中学"</f>
        <v>单位名称：易门县职业高级中学</v>
      </c>
      <c r="B3" s="1"/>
      <c r="C3" s="1"/>
      <c r="D3" s="1"/>
      <c r="E3" s="1"/>
      <c r="F3" s="1"/>
      <c r="G3" s="1"/>
      <c r="H3" s="1"/>
      <c r="I3" s="1"/>
      <c r="J3" s="1"/>
    </row>
    <row r="4" ht="20.25" customHeight="1" spans="1:10">
      <c r="A4" s="19" t="s">
        <v>211</v>
      </c>
      <c r="B4" s="19" t="s">
        <v>212</v>
      </c>
      <c r="C4" s="19" t="s">
        <v>213</v>
      </c>
      <c r="D4" s="19" t="s">
        <v>214</v>
      </c>
      <c r="E4" s="19" t="s">
        <v>215</v>
      </c>
      <c r="F4" s="19" t="s">
        <v>216</v>
      </c>
      <c r="G4" s="19" t="s">
        <v>217</v>
      </c>
      <c r="H4" s="19" t="s">
        <v>218</v>
      </c>
      <c r="I4" s="19" t="s">
        <v>219</v>
      </c>
      <c r="J4" s="19" t="s">
        <v>220</v>
      </c>
    </row>
    <row r="5" ht="46.5" customHeight="1" spans="1:10">
      <c r="A5" s="19"/>
      <c r="B5" s="19"/>
      <c r="C5" s="19"/>
      <c r="D5" s="19"/>
      <c r="E5" s="19"/>
      <c r="F5" s="19"/>
      <c r="G5" s="19"/>
      <c r="H5" s="19"/>
      <c r="I5" s="19"/>
      <c r="J5" s="19"/>
    </row>
    <row r="6" ht="30" customHeight="1" spans="1:10">
      <c r="A6" s="20">
        <v>1</v>
      </c>
      <c r="B6" s="20">
        <v>2</v>
      </c>
      <c r="C6" s="20">
        <v>3</v>
      </c>
      <c r="D6" s="20">
        <v>4</v>
      </c>
      <c r="E6" s="20">
        <v>5</v>
      </c>
      <c r="F6" s="20">
        <v>6</v>
      </c>
      <c r="G6" s="20">
        <v>7</v>
      </c>
      <c r="H6" s="20">
        <v>8</v>
      </c>
      <c r="I6" s="20">
        <v>9</v>
      </c>
      <c r="J6" s="20">
        <v>10</v>
      </c>
    </row>
    <row r="7" ht="30" customHeight="1" spans="2:10">
      <c r="B7" s="5"/>
      <c r="C7" s="5"/>
      <c r="E7" s="22"/>
      <c r="F7" s="22"/>
      <c r="G7" s="22"/>
      <c r="H7" s="22"/>
      <c r="I7" s="22"/>
      <c r="J7" s="22"/>
    </row>
    <row r="8" ht="30" customHeight="1" spans="1:10">
      <c r="A8" s="5"/>
      <c r="B8" s="5"/>
      <c r="C8" s="6"/>
      <c r="D8" s="6"/>
      <c r="E8" s="22"/>
      <c r="F8" s="22"/>
      <c r="G8" s="22"/>
      <c r="H8" s="22"/>
      <c r="I8" s="22"/>
      <c r="J8" s="22"/>
    </row>
    <row r="9" s="34" customFormat="1" ht="30" customHeight="1" spans="1:1">
      <c r="A9" s="34" t="s">
        <v>336</v>
      </c>
    </row>
    <row r="10" ht="30" customHeight="1"/>
  </sheetData>
  <mergeCells count="13">
    <mergeCell ref="A1:J1"/>
    <mergeCell ref="A2:J2"/>
    <mergeCell ref="A3:J3"/>
    <mergeCell ref="A4:A5"/>
    <mergeCell ref="B4:B5"/>
    <mergeCell ref="C4:C5"/>
    <mergeCell ref="D4:D5"/>
    <mergeCell ref="E4:E5"/>
    <mergeCell ref="F4:F5"/>
    <mergeCell ref="G4:G5"/>
    <mergeCell ref="H4:H5"/>
    <mergeCell ref="I4:I5"/>
    <mergeCell ref="J4:J5"/>
  </mergeCells>
  <pageMargins left="0.75" right="0.75" top="1" bottom="1" header="0.5" footer="0.5"/>
  <pageSetup paperSize="1" scale="84" fitToHeight="0" pageOrder="overThenDown"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9"/>
  <sheetViews>
    <sheetView showZeros="0" tabSelected="1" workbookViewId="0">
      <selection activeCell="B23" sqref="B23"/>
    </sheetView>
  </sheetViews>
  <sheetFormatPr defaultColWidth="8.85" defaultRowHeight="15" customHeight="1" outlineLevelCol="5"/>
  <cols>
    <col min="1" max="1" width="28.575" customWidth="1"/>
    <col min="2" max="2" width="17.1416666666667" customWidth="1"/>
    <col min="3" max="3" width="28.575" customWidth="1"/>
    <col min="4" max="6" width="21.425" customWidth="1"/>
  </cols>
  <sheetData>
    <row r="1" ht="18.75" customHeight="1" spans="1:6">
      <c r="A1" s="35"/>
      <c r="B1" s="35"/>
      <c r="C1" s="35"/>
      <c r="D1" s="35"/>
      <c r="E1" s="35"/>
      <c r="F1" s="36" t="s">
        <v>337</v>
      </c>
    </row>
    <row r="2" ht="37.5" customHeight="1" spans="1:6">
      <c r="A2" s="37" t="s">
        <v>338</v>
      </c>
      <c r="B2" s="37"/>
      <c r="C2" s="37"/>
      <c r="D2" s="37"/>
      <c r="E2" s="37"/>
      <c r="F2" s="37"/>
    </row>
    <row r="3" ht="18.75" customHeight="1" spans="1:6">
      <c r="A3" s="38" t="str">
        <f>"单位名称："&amp;"易门县职业高级中学"</f>
        <v>单位名称：易门县职业高级中学</v>
      </c>
      <c r="B3" s="38"/>
      <c r="C3" s="38"/>
      <c r="D3" s="39"/>
      <c r="E3" s="39"/>
      <c r="F3" s="40" t="s">
        <v>26</v>
      </c>
    </row>
    <row r="4" ht="18.75" customHeight="1" spans="1:6">
      <c r="A4" s="41" t="s">
        <v>129</v>
      </c>
      <c r="B4" s="41" t="s">
        <v>55</v>
      </c>
      <c r="C4" s="41" t="s">
        <v>56</v>
      </c>
      <c r="D4" s="42" t="s">
        <v>339</v>
      </c>
      <c r="E4" s="42"/>
      <c r="F4" s="42"/>
    </row>
    <row r="5" ht="18.75" customHeight="1" spans="1:6">
      <c r="A5" s="41" t="s">
        <v>55</v>
      </c>
      <c r="B5" s="41" t="s">
        <v>55</v>
      </c>
      <c r="C5" s="41" t="s">
        <v>56</v>
      </c>
      <c r="D5" s="42" t="s">
        <v>31</v>
      </c>
      <c r="E5" s="42" t="s">
        <v>58</v>
      </c>
      <c r="F5" s="42" t="s">
        <v>59</v>
      </c>
    </row>
    <row r="6" ht="30" customHeight="1" spans="1:6">
      <c r="A6" s="43" t="s">
        <v>42</v>
      </c>
      <c r="B6" s="43"/>
      <c r="C6" s="43" t="s">
        <v>43</v>
      </c>
      <c r="D6" s="43" t="s">
        <v>45</v>
      </c>
      <c r="E6" s="43" t="s">
        <v>46</v>
      </c>
      <c r="F6" s="43" t="s">
        <v>47</v>
      </c>
    </row>
    <row r="7" ht="30" customHeight="1" spans="1:6">
      <c r="A7" s="44"/>
      <c r="B7" s="44"/>
      <c r="C7" s="44"/>
      <c r="D7" s="7"/>
      <c r="E7" s="7"/>
      <c r="F7" s="7"/>
    </row>
    <row r="8" ht="30" customHeight="1" spans="1:6">
      <c r="A8" s="45" t="s">
        <v>100</v>
      </c>
      <c r="B8" s="45"/>
      <c r="C8" s="45"/>
      <c r="D8" s="46"/>
      <c r="E8" s="46"/>
      <c r="F8" s="46"/>
    </row>
    <row r="9" s="34" customFormat="1" ht="30" customHeight="1" spans="1:1">
      <c r="A9" s="34" t="s">
        <v>340</v>
      </c>
    </row>
  </sheetData>
  <mergeCells count="7">
    <mergeCell ref="A2:F2"/>
    <mergeCell ref="A3:C3"/>
    <mergeCell ref="D4:F4"/>
    <mergeCell ref="A8:C8"/>
    <mergeCell ref="A4:A5"/>
    <mergeCell ref="B4:B5"/>
    <mergeCell ref="C4:C5"/>
  </mergeCells>
  <pageMargins left="0.75" right="0.75" top="1" bottom="1" header="0.5" footer="0.5"/>
  <pageSetup paperSize="1" scale="89" fitToHeight="0" pageOrder="overThenDown"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Q34"/>
  <sheetViews>
    <sheetView showZeros="0" topLeftCell="A6" workbookViewId="0">
      <selection activeCell="J40" sqref="J40"/>
    </sheetView>
  </sheetViews>
  <sheetFormatPr defaultColWidth="8.85" defaultRowHeight="15" customHeight="1"/>
  <cols>
    <col min="1" max="1" width="19.25" customWidth="1"/>
    <col min="2" max="2" width="15.75" customWidth="1"/>
    <col min="3" max="3" width="25.875" customWidth="1"/>
    <col min="4" max="4" width="11.4166666666667" customWidth="1"/>
    <col min="5" max="5" width="9.875" customWidth="1"/>
    <col min="6" max="6" width="9" customWidth="1"/>
    <col min="7" max="7" width="9.5" customWidth="1"/>
    <col min="8" max="8" width="8.375" customWidth="1"/>
    <col min="9" max="9" width="6.375" customWidth="1"/>
    <col min="10" max="10" width="10.625" customWidth="1"/>
    <col min="11" max="11" width="8.75" customWidth="1"/>
    <col min="12" max="12" width="8.5" customWidth="1"/>
    <col min="13" max="13" width="7.625" customWidth="1"/>
    <col min="14" max="14" width="8.25" customWidth="1"/>
    <col min="15" max="15" width="8.5" customWidth="1"/>
    <col min="16" max="16" width="8.375" customWidth="1"/>
    <col min="17" max="17" width="10.75" customWidth="1"/>
  </cols>
  <sheetData>
    <row r="1" customHeight="1" spans="1:17">
      <c r="A1" s="29"/>
      <c r="B1" s="29"/>
      <c r="C1" s="29"/>
      <c r="D1" s="29"/>
      <c r="E1" s="29"/>
      <c r="F1" s="29"/>
      <c r="G1" s="29"/>
      <c r="H1" s="29"/>
      <c r="I1" s="29"/>
      <c r="J1" s="29"/>
      <c r="K1" s="29"/>
      <c r="L1" s="29"/>
      <c r="M1" s="29"/>
      <c r="N1" s="29"/>
      <c r="O1" s="29"/>
      <c r="P1" s="29"/>
      <c r="Q1" s="2" t="s">
        <v>341</v>
      </c>
    </row>
    <row r="2" ht="45" customHeight="1" spans="1:17">
      <c r="A2" s="17" t="s">
        <v>342</v>
      </c>
      <c r="B2" s="17"/>
      <c r="C2" s="17"/>
      <c r="D2" s="17"/>
      <c r="E2" s="17"/>
      <c r="F2" s="17"/>
      <c r="G2" s="17"/>
      <c r="H2" s="17"/>
      <c r="I2" s="17"/>
      <c r="J2" s="17"/>
      <c r="K2" s="17"/>
      <c r="L2" s="17"/>
      <c r="M2" s="17"/>
      <c r="N2" s="32"/>
      <c r="O2" s="32"/>
      <c r="P2" s="32"/>
      <c r="Q2" s="32"/>
    </row>
    <row r="3" ht="20.25" customHeight="1" spans="1:17">
      <c r="A3" s="1" t="str">
        <f>"单位名称："&amp;"易门县职业高级中学"</f>
        <v>单位名称：易门县职业高级中学</v>
      </c>
      <c r="B3" s="1"/>
      <c r="C3" s="1"/>
      <c r="D3" s="1"/>
      <c r="E3" s="1"/>
      <c r="F3" s="1"/>
      <c r="G3" s="1"/>
      <c r="H3" s="1"/>
      <c r="I3" s="1"/>
      <c r="J3" s="1"/>
      <c r="K3" s="1"/>
      <c r="L3" s="1"/>
      <c r="M3" s="1"/>
      <c r="N3" s="1"/>
      <c r="O3" s="1"/>
      <c r="P3" s="1"/>
      <c r="Q3" s="2" t="s">
        <v>26</v>
      </c>
    </row>
    <row r="4" ht="20.25" customHeight="1" spans="1:17">
      <c r="A4" s="4" t="s">
        <v>343</v>
      </c>
      <c r="B4" s="4" t="s">
        <v>344</v>
      </c>
      <c r="C4" s="4" t="s">
        <v>345</v>
      </c>
      <c r="D4" s="4" t="s">
        <v>346</v>
      </c>
      <c r="E4" s="4" t="s">
        <v>347</v>
      </c>
      <c r="F4" s="4" t="s">
        <v>348</v>
      </c>
      <c r="G4" s="4" t="s">
        <v>136</v>
      </c>
      <c r="H4" s="4"/>
      <c r="I4" s="4"/>
      <c r="J4" s="4"/>
      <c r="K4" s="4"/>
      <c r="L4" s="4"/>
      <c r="M4" s="4"/>
      <c r="N4" s="4"/>
      <c r="O4" s="4"/>
      <c r="P4" s="4"/>
      <c r="Q4" s="4"/>
    </row>
    <row r="5" ht="20.25" customHeight="1" spans="1:17">
      <c r="A5" s="4" t="s">
        <v>349</v>
      </c>
      <c r="B5" s="4" t="s">
        <v>344</v>
      </c>
      <c r="C5" s="4" t="s">
        <v>345</v>
      </c>
      <c r="D5" s="4" t="s">
        <v>346</v>
      </c>
      <c r="E5" s="4" t="s">
        <v>347</v>
      </c>
      <c r="F5" s="4" t="s">
        <v>348</v>
      </c>
      <c r="G5" s="4" t="s">
        <v>29</v>
      </c>
      <c r="H5" s="4" t="s">
        <v>32</v>
      </c>
      <c r="I5" s="4" t="s">
        <v>350</v>
      </c>
      <c r="J5" s="4" t="s">
        <v>351</v>
      </c>
      <c r="K5" s="4" t="s">
        <v>35</v>
      </c>
      <c r="L5" s="4" t="s">
        <v>36</v>
      </c>
      <c r="M5" s="4" t="s">
        <v>36</v>
      </c>
      <c r="N5" s="4"/>
      <c r="O5" s="4"/>
      <c r="P5" s="4"/>
      <c r="Q5" s="4"/>
    </row>
    <row r="6" ht="48" customHeight="1" spans="1:17">
      <c r="A6" s="4"/>
      <c r="B6" s="4"/>
      <c r="C6" s="4"/>
      <c r="D6" s="4"/>
      <c r="E6" s="4"/>
      <c r="F6" s="4"/>
      <c r="G6" s="4"/>
      <c r="H6" s="4" t="s">
        <v>31</v>
      </c>
      <c r="I6" s="4"/>
      <c r="J6" s="4"/>
      <c r="K6" s="4"/>
      <c r="L6" s="4" t="s">
        <v>31</v>
      </c>
      <c r="M6" s="4" t="s">
        <v>37</v>
      </c>
      <c r="N6" s="4" t="s">
        <v>38</v>
      </c>
      <c r="O6" s="33" t="s">
        <v>39</v>
      </c>
      <c r="P6" s="33" t="s">
        <v>40</v>
      </c>
      <c r="Q6" s="33" t="s">
        <v>41</v>
      </c>
    </row>
    <row r="7" ht="20.25" customHeight="1" spans="1:17">
      <c r="A7" s="20">
        <v>1</v>
      </c>
      <c r="B7" s="20">
        <v>2</v>
      </c>
      <c r="C7" s="20">
        <v>3</v>
      </c>
      <c r="D7" s="20">
        <v>4</v>
      </c>
      <c r="E7" s="20">
        <v>5</v>
      </c>
      <c r="F7" s="20">
        <v>6</v>
      </c>
      <c r="G7" s="20">
        <v>7</v>
      </c>
      <c r="H7" s="20">
        <v>8</v>
      </c>
      <c r="I7" s="20">
        <v>9</v>
      </c>
      <c r="J7" s="20">
        <v>10</v>
      </c>
      <c r="K7" s="20">
        <v>11</v>
      </c>
      <c r="L7" s="20">
        <v>12</v>
      </c>
      <c r="M7" s="20">
        <v>13</v>
      </c>
      <c r="N7" s="20">
        <v>14</v>
      </c>
      <c r="O7" s="20">
        <v>15</v>
      </c>
      <c r="P7" s="20">
        <v>16</v>
      </c>
      <c r="Q7" s="20">
        <v>17</v>
      </c>
    </row>
    <row r="8" ht="29" customHeight="1" spans="1:17">
      <c r="A8" s="30" t="s">
        <v>199</v>
      </c>
      <c r="B8" s="5"/>
      <c r="C8" s="5"/>
      <c r="D8" s="22"/>
      <c r="E8" s="22"/>
      <c r="F8" s="22">
        <v>6</v>
      </c>
      <c r="G8" s="22">
        <v>6</v>
      </c>
      <c r="H8" s="22">
        <v>6</v>
      </c>
      <c r="I8" s="22"/>
      <c r="J8" s="23"/>
      <c r="K8" s="23"/>
      <c r="L8" s="22"/>
      <c r="M8" s="22"/>
      <c r="N8" s="22"/>
      <c r="O8" s="22"/>
      <c r="P8" s="22"/>
      <c r="Q8" s="22"/>
    </row>
    <row r="9" ht="25" customHeight="1" spans="1:17">
      <c r="A9" s="5"/>
      <c r="B9" s="5" t="s">
        <v>352</v>
      </c>
      <c r="C9" s="5" t="str">
        <f>"A02010105"&amp;"  "&amp;"台式计算机"</f>
        <v>A02010105  台式计算机</v>
      </c>
      <c r="D9" s="31" t="s">
        <v>353</v>
      </c>
      <c r="E9" s="6">
        <v>2</v>
      </c>
      <c r="F9" s="22">
        <v>1.2</v>
      </c>
      <c r="G9" s="22">
        <v>1.2</v>
      </c>
      <c r="H9" s="23">
        <v>1.2</v>
      </c>
      <c r="I9" s="23"/>
      <c r="J9" s="23"/>
      <c r="K9" s="23"/>
      <c r="L9" s="22"/>
      <c r="M9" s="22"/>
      <c r="N9" s="22"/>
      <c r="O9" s="22"/>
      <c r="P9" s="22"/>
      <c r="Q9" s="22"/>
    </row>
    <row r="10" ht="25" customHeight="1" spans="1:17">
      <c r="A10" s="5"/>
      <c r="B10" s="5" t="s">
        <v>354</v>
      </c>
      <c r="C10" s="5" t="str">
        <f>"A02010507"&amp;"  "&amp;"网络存储设备"</f>
        <v>A02010507  网络存储设备</v>
      </c>
      <c r="D10" s="31" t="s">
        <v>252</v>
      </c>
      <c r="E10" s="6">
        <v>1</v>
      </c>
      <c r="F10" s="22">
        <v>0.1</v>
      </c>
      <c r="G10" s="22">
        <v>0.1</v>
      </c>
      <c r="H10" s="23">
        <v>0.1</v>
      </c>
      <c r="I10" s="23"/>
      <c r="J10" s="23"/>
      <c r="K10" s="23"/>
      <c r="L10" s="22"/>
      <c r="M10" s="22"/>
      <c r="N10" s="22"/>
      <c r="O10" s="22"/>
      <c r="P10" s="22"/>
      <c r="Q10" s="22"/>
    </row>
    <row r="11" ht="25" customHeight="1" spans="1:17">
      <c r="A11" s="5"/>
      <c r="B11" s="5" t="s">
        <v>355</v>
      </c>
      <c r="C11" s="5" t="str">
        <f>"A05010699"&amp;"  "&amp;"其他架类"</f>
        <v>A05010699  其他架类</v>
      </c>
      <c r="D11" s="31" t="s">
        <v>252</v>
      </c>
      <c r="E11" s="6">
        <v>20</v>
      </c>
      <c r="F11" s="22">
        <v>2</v>
      </c>
      <c r="G11" s="22">
        <v>2</v>
      </c>
      <c r="H11" s="23">
        <v>2</v>
      </c>
      <c r="I11" s="23"/>
      <c r="J11" s="23"/>
      <c r="K11" s="23"/>
      <c r="L11" s="22"/>
      <c r="M11" s="22"/>
      <c r="N11" s="22"/>
      <c r="O11" s="22"/>
      <c r="P11" s="22"/>
      <c r="Q11" s="22"/>
    </row>
    <row r="12" ht="25" customHeight="1" spans="1:17">
      <c r="A12" s="5"/>
      <c r="B12" s="5" t="s">
        <v>356</v>
      </c>
      <c r="C12" s="5" t="str">
        <f>"A05010299"&amp;"  "&amp;"其他台、桌类"</f>
        <v>A05010299  其他台、桌类</v>
      </c>
      <c r="D12" s="31" t="s">
        <v>357</v>
      </c>
      <c r="E12" s="6">
        <v>1</v>
      </c>
      <c r="F12" s="22">
        <v>0.1</v>
      </c>
      <c r="G12" s="22">
        <v>0.1</v>
      </c>
      <c r="H12" s="23">
        <v>0.1</v>
      </c>
      <c r="I12" s="23"/>
      <c r="J12" s="23"/>
      <c r="K12" s="23"/>
      <c r="L12" s="22"/>
      <c r="M12" s="22"/>
      <c r="N12" s="22"/>
      <c r="O12" s="22"/>
      <c r="P12" s="22"/>
      <c r="Q12" s="22"/>
    </row>
    <row r="13" ht="25" customHeight="1" spans="1:17">
      <c r="A13" s="5"/>
      <c r="B13" s="5" t="s">
        <v>358</v>
      </c>
      <c r="C13" s="5" t="str">
        <f>"A05010204"&amp;"  "&amp;"茶几"</f>
        <v>A05010204  茶几</v>
      </c>
      <c r="D13" s="31" t="s">
        <v>359</v>
      </c>
      <c r="E13" s="6">
        <v>1</v>
      </c>
      <c r="F13" s="22">
        <v>0.1</v>
      </c>
      <c r="G13" s="22">
        <v>0.1</v>
      </c>
      <c r="H13" s="23">
        <v>0.1</v>
      </c>
      <c r="I13" s="23"/>
      <c r="J13" s="23"/>
      <c r="K13" s="23"/>
      <c r="L13" s="22"/>
      <c r="M13" s="22"/>
      <c r="N13" s="22"/>
      <c r="O13" s="22"/>
      <c r="P13" s="22"/>
      <c r="Q13" s="22"/>
    </row>
    <row r="14" ht="25" customHeight="1" spans="1:17">
      <c r="A14" s="5"/>
      <c r="B14" s="5" t="s">
        <v>360</v>
      </c>
      <c r="C14" s="5" t="str">
        <f>"A05010299"&amp;"  "&amp;"其他台、桌类"</f>
        <v>A05010299  其他台、桌类</v>
      </c>
      <c r="D14" s="31" t="s">
        <v>357</v>
      </c>
      <c r="E14" s="6">
        <v>10</v>
      </c>
      <c r="F14" s="22">
        <v>1</v>
      </c>
      <c r="G14" s="22">
        <v>1</v>
      </c>
      <c r="H14" s="23">
        <v>1</v>
      </c>
      <c r="I14" s="23"/>
      <c r="J14" s="23"/>
      <c r="K14" s="23"/>
      <c r="L14" s="22"/>
      <c r="M14" s="22"/>
      <c r="N14" s="22"/>
      <c r="O14" s="22"/>
      <c r="P14" s="22"/>
      <c r="Q14" s="22"/>
    </row>
    <row r="15" ht="25" customHeight="1" spans="1:17">
      <c r="A15" s="5"/>
      <c r="B15" s="5" t="s">
        <v>361</v>
      </c>
      <c r="C15" s="5" t="str">
        <f>"A02021001"&amp;"  "&amp;"A3黑白打印机"</f>
        <v>A02021001  A3黑白打印机</v>
      </c>
      <c r="D15" s="31" t="s">
        <v>353</v>
      </c>
      <c r="E15" s="6">
        <v>1</v>
      </c>
      <c r="F15" s="22">
        <v>0.5</v>
      </c>
      <c r="G15" s="22">
        <v>0.5</v>
      </c>
      <c r="H15" s="23">
        <v>0.5</v>
      </c>
      <c r="I15" s="23"/>
      <c r="J15" s="23"/>
      <c r="K15" s="23"/>
      <c r="L15" s="22"/>
      <c r="M15" s="22"/>
      <c r="N15" s="22"/>
      <c r="O15" s="22"/>
      <c r="P15" s="22"/>
      <c r="Q15" s="22"/>
    </row>
    <row r="16" ht="25" customHeight="1" spans="1:17">
      <c r="A16" s="5"/>
      <c r="B16" s="5" t="s">
        <v>362</v>
      </c>
      <c r="C16" s="5" t="str">
        <f>"A05010502"&amp;"  "&amp;"文件柜"</f>
        <v>A05010502  文件柜</v>
      </c>
      <c r="D16" s="31" t="s">
        <v>363</v>
      </c>
      <c r="E16" s="6">
        <v>10</v>
      </c>
      <c r="F16" s="22">
        <v>1</v>
      </c>
      <c r="G16" s="22">
        <v>1</v>
      </c>
      <c r="H16" s="23">
        <v>1</v>
      </c>
      <c r="I16" s="23"/>
      <c r="J16" s="23"/>
      <c r="K16" s="23"/>
      <c r="L16" s="22"/>
      <c r="M16" s="22"/>
      <c r="N16" s="22"/>
      <c r="O16" s="22"/>
      <c r="P16" s="22"/>
      <c r="Q16" s="22"/>
    </row>
    <row r="17" ht="31" customHeight="1" spans="1:17">
      <c r="A17" s="30" t="s">
        <v>203</v>
      </c>
      <c r="B17" s="5"/>
      <c r="C17" s="5"/>
      <c r="D17" s="5"/>
      <c r="E17" s="5"/>
      <c r="F17" s="22">
        <v>11.4508</v>
      </c>
      <c r="G17" s="22"/>
      <c r="H17" s="22"/>
      <c r="I17" s="22"/>
      <c r="J17" s="23"/>
      <c r="K17" s="23"/>
      <c r="L17" s="22"/>
      <c r="M17" s="22"/>
      <c r="N17" s="22"/>
      <c r="O17" s="22"/>
      <c r="P17" s="22"/>
      <c r="Q17" s="22"/>
    </row>
    <row r="18" ht="25" customHeight="1" spans="1:17">
      <c r="A18" s="5"/>
      <c r="B18" s="5" t="s">
        <v>364</v>
      </c>
      <c r="C18" s="5" t="str">
        <f>"A02010507"&amp;"  "&amp;"网络存储设备"</f>
        <v>A02010507  网络存储设备</v>
      </c>
      <c r="D18" s="31" t="s">
        <v>252</v>
      </c>
      <c r="E18" s="6">
        <v>24</v>
      </c>
      <c r="F18" s="22">
        <v>2.8008</v>
      </c>
      <c r="G18" s="22"/>
      <c r="H18" s="23"/>
      <c r="I18" s="23"/>
      <c r="J18" s="23"/>
      <c r="K18" s="23"/>
      <c r="L18" s="22"/>
      <c r="M18" s="22"/>
      <c r="N18" s="22"/>
      <c r="O18" s="22"/>
      <c r="P18" s="22"/>
      <c r="Q18" s="22"/>
    </row>
    <row r="19" ht="25" customHeight="1" spans="1:17">
      <c r="A19" s="5"/>
      <c r="B19" s="5" t="s">
        <v>361</v>
      </c>
      <c r="C19" s="5" t="str">
        <f>"A02021001"&amp;"  "&amp;"A3黑白打印机"</f>
        <v>A02021001  A3黑白打印机</v>
      </c>
      <c r="D19" s="31" t="s">
        <v>353</v>
      </c>
      <c r="E19" s="6">
        <v>2</v>
      </c>
      <c r="F19" s="22">
        <v>1.4</v>
      </c>
      <c r="G19" s="22"/>
      <c r="H19" s="23"/>
      <c r="I19" s="23"/>
      <c r="J19" s="23"/>
      <c r="K19" s="23"/>
      <c r="L19" s="22"/>
      <c r="M19" s="22"/>
      <c r="N19" s="22"/>
      <c r="O19" s="22"/>
      <c r="P19" s="22"/>
      <c r="Q19" s="22"/>
    </row>
    <row r="20" ht="25" customHeight="1" spans="1:17">
      <c r="A20" s="5"/>
      <c r="B20" s="5" t="s">
        <v>365</v>
      </c>
      <c r="C20" s="5" t="str">
        <f>"A02010108"&amp;"  "&amp;"便携式计算机"</f>
        <v>A02010108  便携式计算机</v>
      </c>
      <c r="D20" s="31" t="s">
        <v>353</v>
      </c>
      <c r="E20" s="6">
        <v>2</v>
      </c>
      <c r="F20" s="22">
        <v>1.6</v>
      </c>
      <c r="G20" s="22"/>
      <c r="H20" s="23"/>
      <c r="I20" s="23"/>
      <c r="J20" s="23"/>
      <c r="K20" s="23"/>
      <c r="L20" s="22"/>
      <c r="M20" s="22"/>
      <c r="N20" s="22"/>
      <c r="O20" s="22"/>
      <c r="P20" s="22"/>
      <c r="Q20" s="22"/>
    </row>
    <row r="21" ht="25" customHeight="1" spans="1:17">
      <c r="A21" s="5"/>
      <c r="B21" s="5" t="s">
        <v>366</v>
      </c>
      <c r="C21" s="5" t="str">
        <f>"A02010507"&amp;"  "&amp;"网络存储设备"</f>
        <v>A02010507  网络存储设备</v>
      </c>
      <c r="D21" s="31" t="s">
        <v>252</v>
      </c>
      <c r="E21" s="6">
        <v>1</v>
      </c>
      <c r="F21" s="22">
        <v>0.15</v>
      </c>
      <c r="G21" s="22"/>
      <c r="H21" s="23"/>
      <c r="I21" s="23"/>
      <c r="J21" s="23"/>
      <c r="K21" s="23"/>
      <c r="L21" s="22"/>
      <c r="M21" s="22"/>
      <c r="N21" s="22"/>
      <c r="O21" s="22"/>
      <c r="P21" s="22"/>
      <c r="Q21" s="22"/>
    </row>
    <row r="22" ht="25" customHeight="1" spans="1:17">
      <c r="A22" s="5"/>
      <c r="B22" s="5" t="s">
        <v>362</v>
      </c>
      <c r="C22" s="5" t="str">
        <f>"A05010502"&amp;"  "&amp;"文件柜"</f>
        <v>A05010502  文件柜</v>
      </c>
      <c r="D22" s="31" t="s">
        <v>363</v>
      </c>
      <c r="E22" s="6">
        <v>10</v>
      </c>
      <c r="F22" s="22">
        <v>1</v>
      </c>
      <c r="G22" s="22"/>
      <c r="H22" s="23"/>
      <c r="I22" s="23"/>
      <c r="J22" s="23"/>
      <c r="K22" s="23"/>
      <c r="L22" s="22"/>
      <c r="M22" s="22"/>
      <c r="N22" s="22"/>
      <c r="O22" s="22"/>
      <c r="P22" s="22"/>
      <c r="Q22" s="22"/>
    </row>
    <row r="23" ht="25" customHeight="1" spans="1:17">
      <c r="A23" s="5"/>
      <c r="B23" s="5" t="s">
        <v>367</v>
      </c>
      <c r="C23" s="5" t="str">
        <f>"A05010599"&amp;"  "&amp;"其他柜类"</f>
        <v>A05010599  其他柜类</v>
      </c>
      <c r="D23" s="31" t="s">
        <v>252</v>
      </c>
      <c r="E23" s="6">
        <v>90</v>
      </c>
      <c r="F23" s="22">
        <v>4.5</v>
      </c>
      <c r="G23" s="22"/>
      <c r="H23" s="23"/>
      <c r="I23" s="23"/>
      <c r="J23" s="23"/>
      <c r="K23" s="23"/>
      <c r="L23" s="22"/>
      <c r="M23" s="22"/>
      <c r="N23" s="22"/>
      <c r="O23" s="22"/>
      <c r="P23" s="22"/>
      <c r="Q23" s="22"/>
    </row>
    <row r="24" ht="42" customHeight="1" spans="1:17">
      <c r="A24" s="30" t="s">
        <v>197</v>
      </c>
      <c r="B24" s="5"/>
      <c r="C24" s="5"/>
      <c r="D24" s="5"/>
      <c r="E24" s="5"/>
      <c r="F24" s="22">
        <v>15</v>
      </c>
      <c r="G24" s="22">
        <v>15</v>
      </c>
      <c r="H24" s="22"/>
      <c r="I24" s="22"/>
      <c r="J24" s="23"/>
      <c r="K24" s="23"/>
      <c r="L24" s="22">
        <v>15</v>
      </c>
      <c r="M24" s="22"/>
      <c r="N24" s="22"/>
      <c r="O24" s="22"/>
      <c r="P24" s="22"/>
      <c r="Q24" s="22">
        <v>15</v>
      </c>
    </row>
    <row r="25" ht="25" customHeight="1" spans="1:17">
      <c r="A25" s="5"/>
      <c r="B25" s="5" t="s">
        <v>368</v>
      </c>
      <c r="C25" s="5" t="str">
        <f>"C1804010201"&amp;"  "&amp;"机动车保险服务"</f>
        <v>C1804010201  机动车保险服务</v>
      </c>
      <c r="D25" s="31" t="s">
        <v>369</v>
      </c>
      <c r="E25" s="6">
        <v>1</v>
      </c>
      <c r="F25" s="22">
        <v>0.3</v>
      </c>
      <c r="G25" s="22">
        <v>0.3</v>
      </c>
      <c r="H25" s="23"/>
      <c r="I25" s="23"/>
      <c r="J25" s="23"/>
      <c r="K25" s="23"/>
      <c r="L25" s="22">
        <v>0.3</v>
      </c>
      <c r="M25" s="22"/>
      <c r="N25" s="22"/>
      <c r="O25" s="22"/>
      <c r="P25" s="22"/>
      <c r="Q25" s="22">
        <v>0.3</v>
      </c>
    </row>
    <row r="26" ht="25" customHeight="1" spans="1:17">
      <c r="A26" s="5"/>
      <c r="B26" s="5" t="s">
        <v>370</v>
      </c>
      <c r="C26" s="5" t="str">
        <f>"C23120302"&amp;"  "&amp;"车辆加油、添加燃料服务"</f>
        <v>C23120302  车辆加油、添加燃料服务</v>
      </c>
      <c r="D26" s="31" t="s">
        <v>371</v>
      </c>
      <c r="E26" s="6">
        <v>1</v>
      </c>
      <c r="F26" s="22">
        <v>3</v>
      </c>
      <c r="G26" s="22">
        <v>3</v>
      </c>
      <c r="H26" s="23"/>
      <c r="I26" s="23"/>
      <c r="J26" s="23"/>
      <c r="K26" s="23"/>
      <c r="L26" s="22">
        <v>3</v>
      </c>
      <c r="M26" s="22"/>
      <c r="N26" s="22"/>
      <c r="O26" s="22"/>
      <c r="P26" s="22"/>
      <c r="Q26" s="22">
        <v>3</v>
      </c>
    </row>
    <row r="27" ht="25" customHeight="1" spans="1:17">
      <c r="A27" s="5"/>
      <c r="B27" s="5" t="s">
        <v>352</v>
      </c>
      <c r="C27" s="5" t="str">
        <f>"A02010105"&amp;"  "&amp;"台式计算机"</f>
        <v>A02010105  台式计算机</v>
      </c>
      <c r="D27" s="31" t="s">
        <v>353</v>
      </c>
      <c r="E27" s="6">
        <v>2</v>
      </c>
      <c r="F27" s="22">
        <v>1.2</v>
      </c>
      <c r="G27" s="22">
        <v>1.2</v>
      </c>
      <c r="H27" s="23"/>
      <c r="I27" s="23"/>
      <c r="J27" s="23"/>
      <c r="K27" s="23"/>
      <c r="L27" s="22">
        <v>1.2</v>
      </c>
      <c r="M27" s="22"/>
      <c r="N27" s="22"/>
      <c r="O27" s="22"/>
      <c r="P27" s="22"/>
      <c r="Q27" s="22">
        <v>1.2</v>
      </c>
    </row>
    <row r="28" ht="25" customHeight="1" spans="1:17">
      <c r="A28" s="5"/>
      <c r="B28" s="5" t="s">
        <v>372</v>
      </c>
      <c r="C28" s="5" t="str">
        <f>"A02020599"&amp;"  "&amp;"其他照相机及器材"</f>
        <v>A02020599  其他照相机及器材</v>
      </c>
      <c r="D28" s="31" t="s">
        <v>353</v>
      </c>
      <c r="E28" s="6">
        <v>1</v>
      </c>
      <c r="F28" s="22">
        <v>2.5</v>
      </c>
      <c r="G28" s="22">
        <v>2.5</v>
      </c>
      <c r="H28" s="23"/>
      <c r="I28" s="23"/>
      <c r="J28" s="23"/>
      <c r="K28" s="23"/>
      <c r="L28" s="22">
        <v>2.5</v>
      </c>
      <c r="M28" s="22"/>
      <c r="N28" s="22"/>
      <c r="O28" s="22"/>
      <c r="P28" s="22"/>
      <c r="Q28" s="22">
        <v>2.5</v>
      </c>
    </row>
    <row r="29" ht="25" customHeight="1" spans="1:17">
      <c r="A29" s="5"/>
      <c r="B29" s="5" t="s">
        <v>373</v>
      </c>
      <c r="C29" s="5" t="str">
        <f>"C23120301"&amp;"  "&amp;"车辆维修和保养服务"</f>
        <v>C23120301  车辆维修和保养服务</v>
      </c>
      <c r="D29" s="31" t="s">
        <v>371</v>
      </c>
      <c r="E29" s="6">
        <v>1</v>
      </c>
      <c r="F29" s="22">
        <v>3</v>
      </c>
      <c r="G29" s="22">
        <v>3</v>
      </c>
      <c r="H29" s="23"/>
      <c r="I29" s="23"/>
      <c r="J29" s="23"/>
      <c r="K29" s="23"/>
      <c r="L29" s="22">
        <v>3</v>
      </c>
      <c r="M29" s="22"/>
      <c r="N29" s="22"/>
      <c r="O29" s="22"/>
      <c r="P29" s="22"/>
      <c r="Q29" s="22">
        <v>3</v>
      </c>
    </row>
    <row r="30" ht="25" customHeight="1" spans="1:17">
      <c r="A30" s="5"/>
      <c r="B30" s="5" t="s">
        <v>374</v>
      </c>
      <c r="C30" s="5" t="str">
        <f>"A05040101"&amp;"  "&amp;"复印纸"</f>
        <v>A05040101  复印纸</v>
      </c>
      <c r="D30" s="31" t="s">
        <v>375</v>
      </c>
      <c r="E30" s="6">
        <v>1</v>
      </c>
      <c r="F30" s="22">
        <v>5</v>
      </c>
      <c r="G30" s="22">
        <v>5</v>
      </c>
      <c r="H30" s="23"/>
      <c r="I30" s="23"/>
      <c r="J30" s="23"/>
      <c r="K30" s="23"/>
      <c r="L30" s="22">
        <v>5</v>
      </c>
      <c r="M30" s="22"/>
      <c r="N30" s="22"/>
      <c r="O30" s="22"/>
      <c r="P30" s="22"/>
      <c r="Q30" s="22">
        <v>5</v>
      </c>
    </row>
    <row r="31" ht="39" customHeight="1" spans="1:17">
      <c r="A31" s="30" t="s">
        <v>188</v>
      </c>
      <c r="B31" s="5"/>
      <c r="C31" s="5"/>
      <c r="D31" s="5"/>
      <c r="E31" s="5"/>
      <c r="F31" s="22">
        <v>3.75</v>
      </c>
      <c r="G31" s="22">
        <v>3.75</v>
      </c>
      <c r="H31" s="22"/>
      <c r="I31" s="22"/>
      <c r="J31" s="23"/>
      <c r="K31" s="23">
        <v>3.75</v>
      </c>
      <c r="L31" s="22"/>
      <c r="M31" s="22"/>
      <c r="N31" s="22"/>
      <c r="O31" s="22"/>
      <c r="P31" s="22"/>
      <c r="Q31" s="22"/>
    </row>
    <row r="32" ht="25" customHeight="1" spans="1:17">
      <c r="A32" s="5"/>
      <c r="B32" s="5" t="s">
        <v>376</v>
      </c>
      <c r="C32" s="5" t="str">
        <f>"A02010105"&amp;"  "&amp;"台式计算机"</f>
        <v>A02010105  台式计算机</v>
      </c>
      <c r="D32" s="31" t="s">
        <v>353</v>
      </c>
      <c r="E32" s="6">
        <v>5</v>
      </c>
      <c r="F32" s="22">
        <v>3</v>
      </c>
      <c r="G32" s="22">
        <v>3</v>
      </c>
      <c r="H32" s="23"/>
      <c r="I32" s="23"/>
      <c r="J32" s="23"/>
      <c r="K32" s="23">
        <v>3</v>
      </c>
      <c r="L32" s="22"/>
      <c r="M32" s="22"/>
      <c r="N32" s="22"/>
      <c r="O32" s="22"/>
      <c r="P32" s="22"/>
      <c r="Q32" s="22"/>
    </row>
    <row r="33" ht="25" customHeight="1" spans="1:17">
      <c r="A33" s="5"/>
      <c r="B33" s="5" t="s">
        <v>377</v>
      </c>
      <c r="C33" s="5" t="str">
        <f>"A02021003"&amp;"  "&amp;"A4黑白打印机"</f>
        <v>A02021003  A4黑白打印机</v>
      </c>
      <c r="D33" s="31" t="s">
        <v>353</v>
      </c>
      <c r="E33" s="6">
        <v>5</v>
      </c>
      <c r="F33" s="22">
        <v>0.75</v>
      </c>
      <c r="G33" s="22">
        <v>0.75</v>
      </c>
      <c r="H33" s="23"/>
      <c r="I33" s="23"/>
      <c r="J33" s="23"/>
      <c r="K33" s="23">
        <v>0.75</v>
      </c>
      <c r="L33" s="22"/>
      <c r="M33" s="22"/>
      <c r="N33" s="22"/>
      <c r="O33" s="22"/>
      <c r="P33" s="22"/>
      <c r="Q33" s="22"/>
    </row>
    <row r="34" ht="25" customHeight="1" spans="1:17">
      <c r="A34" s="6" t="s">
        <v>29</v>
      </c>
      <c r="B34" s="6"/>
      <c r="C34" s="6"/>
      <c r="D34" s="31"/>
      <c r="E34" s="31"/>
      <c r="F34" s="22">
        <v>36.2008</v>
      </c>
      <c r="G34" s="22">
        <v>24.75</v>
      </c>
      <c r="H34" s="22">
        <v>6</v>
      </c>
      <c r="I34" s="22"/>
      <c r="J34" s="22"/>
      <c r="K34" s="22">
        <v>3.75</v>
      </c>
      <c r="L34" s="22">
        <v>15</v>
      </c>
      <c r="M34" s="22"/>
      <c r="N34" s="22"/>
      <c r="O34" s="22"/>
      <c r="P34" s="22"/>
      <c r="Q34" s="22">
        <v>15</v>
      </c>
    </row>
  </sheetData>
  <mergeCells count="17">
    <mergeCell ref="A1:M1"/>
    <mergeCell ref="A2:Q2"/>
    <mergeCell ref="A3:M3"/>
    <mergeCell ref="G4:Q4"/>
    <mergeCell ref="L5:Q5"/>
    <mergeCell ref="A34:E34"/>
    <mergeCell ref="A4:A6"/>
    <mergeCell ref="B4:B6"/>
    <mergeCell ref="C4:C6"/>
    <mergeCell ref="D4:D6"/>
    <mergeCell ref="E4:E6"/>
    <mergeCell ref="F4:F6"/>
    <mergeCell ref="G5:G6"/>
    <mergeCell ref="H5:H6"/>
    <mergeCell ref="I5:I6"/>
    <mergeCell ref="J5:J6"/>
    <mergeCell ref="K5:K6"/>
  </mergeCells>
  <pageMargins left="0.751388888888889" right="0.751388888888889" top="1" bottom="1" header="0.5" footer="0.5"/>
  <pageSetup paperSize="1" scale="66" fitToHeight="0" pageOrder="overThenDown" orientation="landscape" horizontalDpi="6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IV11"/>
  <sheetViews>
    <sheetView showZeros="0" workbookViewId="0">
      <selection activeCell="B4" sqref="B$1:B$1048576"/>
    </sheetView>
  </sheetViews>
  <sheetFormatPr defaultColWidth="8.85" defaultRowHeight="15" customHeight="1"/>
  <cols>
    <col min="1" max="1" width="13.25" customWidth="1"/>
    <col min="2" max="2" width="9" style="16" customWidth="1"/>
    <col min="3" max="3" width="14.75" customWidth="1"/>
    <col min="4" max="4" width="12.625" customWidth="1"/>
    <col min="5" max="5" width="8.375" customWidth="1"/>
    <col min="6" max="6" width="8.5" customWidth="1"/>
    <col min="7" max="7" width="8.875" customWidth="1"/>
    <col min="8" max="8" width="8.75" customWidth="1"/>
    <col min="9" max="9" width="12" customWidth="1"/>
    <col min="10" max="10" width="13.375" customWidth="1"/>
    <col min="11" max="11" width="11.125" customWidth="1"/>
    <col min="12" max="12" width="8.125" customWidth="1"/>
    <col min="13" max="13" width="6.875" customWidth="1"/>
    <col min="14" max="14" width="10.625" customWidth="1"/>
    <col min="15" max="15" width="8.5" customWidth="1"/>
    <col min="16" max="16" width="8.625" customWidth="1"/>
    <col min="17" max="17" width="8.125" customWidth="1"/>
    <col min="18" max="18" width="11" customWidth="1"/>
  </cols>
  <sheetData>
    <row r="1" customHeight="1" spans="1:18">
      <c r="A1" s="2"/>
      <c r="B1" s="2"/>
      <c r="C1" s="2"/>
      <c r="D1" s="2"/>
      <c r="E1" s="2"/>
      <c r="F1" s="2"/>
      <c r="G1" s="2"/>
      <c r="H1" s="2"/>
      <c r="I1" s="2"/>
      <c r="J1" s="2"/>
      <c r="K1" s="2"/>
      <c r="L1" s="2"/>
      <c r="M1" s="2"/>
      <c r="N1" s="2"/>
      <c r="O1" s="2"/>
      <c r="P1" s="2"/>
      <c r="Q1" s="2"/>
      <c r="R1" s="2" t="s">
        <v>378</v>
      </c>
    </row>
    <row r="2" ht="45" customHeight="1" spans="1:18">
      <c r="A2" s="17" t="s">
        <v>379</v>
      </c>
      <c r="B2" s="17"/>
      <c r="C2" s="17"/>
      <c r="D2" s="17"/>
      <c r="E2" s="17"/>
      <c r="F2" s="17"/>
      <c r="G2" s="17"/>
      <c r="H2" s="17"/>
      <c r="I2" s="17"/>
      <c r="J2" s="17"/>
      <c r="K2" s="17"/>
      <c r="L2" s="17"/>
      <c r="M2" s="17"/>
      <c r="N2" s="17"/>
      <c r="O2" s="17"/>
      <c r="P2" s="17"/>
      <c r="Q2" s="17"/>
      <c r="R2" s="17"/>
    </row>
    <row r="3" ht="20.25" customHeight="1" spans="1:18">
      <c r="A3" s="1" t="str">
        <f>"单位名称："&amp;"易门县职业高级中学"</f>
        <v>单位名称：易门县职业高级中学</v>
      </c>
      <c r="B3" s="18"/>
      <c r="C3" s="1"/>
      <c r="D3" s="1"/>
      <c r="E3" s="1"/>
      <c r="F3" s="1"/>
      <c r="G3" s="1"/>
      <c r="H3" s="1"/>
      <c r="I3" s="1"/>
      <c r="J3" s="1"/>
      <c r="K3" s="1"/>
      <c r="L3" s="1"/>
      <c r="M3" s="2"/>
      <c r="N3" s="2"/>
      <c r="O3" s="2"/>
      <c r="P3" s="2"/>
      <c r="Q3" s="2"/>
      <c r="R3" s="2" t="s">
        <v>26</v>
      </c>
    </row>
    <row r="4" ht="27.15" customHeight="1" spans="1:18">
      <c r="A4" s="19" t="s">
        <v>343</v>
      </c>
      <c r="B4" s="19" t="s">
        <v>380</v>
      </c>
      <c r="C4" s="19" t="s">
        <v>381</v>
      </c>
      <c r="D4" s="19" t="s">
        <v>382</v>
      </c>
      <c r="E4" s="19" t="s">
        <v>383</v>
      </c>
      <c r="F4" s="19" t="s">
        <v>384</v>
      </c>
      <c r="G4" s="19" t="s">
        <v>385</v>
      </c>
      <c r="H4" s="19" t="s">
        <v>136</v>
      </c>
      <c r="I4" s="19"/>
      <c r="J4" s="19"/>
      <c r="K4" s="19"/>
      <c r="L4" s="19"/>
      <c r="M4" s="19"/>
      <c r="N4" s="19"/>
      <c r="O4" s="19"/>
      <c r="P4" s="19"/>
      <c r="Q4" s="19"/>
      <c r="R4" s="19"/>
    </row>
    <row r="5" ht="35" customHeight="1" spans="1:18">
      <c r="A5" s="19" t="s">
        <v>349</v>
      </c>
      <c r="B5" s="19"/>
      <c r="C5" s="19" t="s">
        <v>381</v>
      </c>
      <c r="D5" s="19"/>
      <c r="E5" s="19" t="s">
        <v>383</v>
      </c>
      <c r="F5" s="19" t="s">
        <v>384</v>
      </c>
      <c r="G5" s="19" t="s">
        <v>386</v>
      </c>
      <c r="H5" s="19" t="s">
        <v>29</v>
      </c>
      <c r="I5" s="19" t="s">
        <v>32</v>
      </c>
      <c r="J5" s="19" t="s">
        <v>350</v>
      </c>
      <c r="K5" s="19" t="s">
        <v>351</v>
      </c>
      <c r="L5" s="19" t="s">
        <v>35</v>
      </c>
      <c r="M5" s="19" t="s">
        <v>36</v>
      </c>
      <c r="N5" s="19"/>
      <c r="O5" s="19"/>
      <c r="P5" s="19"/>
      <c r="Q5" s="19"/>
      <c r="R5" s="19"/>
    </row>
    <row r="6" ht="39" customHeight="1" spans="1:18">
      <c r="A6" s="19"/>
      <c r="B6" s="19"/>
      <c r="C6" s="19"/>
      <c r="D6" s="19"/>
      <c r="E6" s="19"/>
      <c r="F6" s="19"/>
      <c r="G6" s="19"/>
      <c r="H6" s="19"/>
      <c r="I6" s="19" t="s">
        <v>31</v>
      </c>
      <c r="J6" s="19"/>
      <c r="K6" s="19"/>
      <c r="L6" s="19"/>
      <c r="M6" s="19" t="s">
        <v>31</v>
      </c>
      <c r="N6" s="19" t="s">
        <v>37</v>
      </c>
      <c r="O6" s="19" t="s">
        <v>38</v>
      </c>
      <c r="P6" s="27" t="s">
        <v>39</v>
      </c>
      <c r="Q6" s="27" t="s">
        <v>40</v>
      </c>
      <c r="R6" s="27" t="s">
        <v>41</v>
      </c>
    </row>
    <row r="7" ht="20.25" customHeight="1" spans="1:18">
      <c r="A7" s="20">
        <v>1</v>
      </c>
      <c r="B7" s="20">
        <v>2</v>
      </c>
      <c r="C7" s="20">
        <v>3</v>
      </c>
      <c r="D7" s="20">
        <v>4</v>
      </c>
      <c r="E7" s="20">
        <v>5</v>
      </c>
      <c r="F7" s="20">
        <v>6</v>
      </c>
      <c r="G7" s="20">
        <v>7</v>
      </c>
      <c r="H7" s="20">
        <v>8</v>
      </c>
      <c r="I7" s="20">
        <v>9</v>
      </c>
      <c r="J7" s="20">
        <v>10</v>
      </c>
      <c r="K7" s="20">
        <v>11</v>
      </c>
      <c r="L7" s="20">
        <v>12</v>
      </c>
      <c r="M7" s="20">
        <v>13</v>
      </c>
      <c r="N7" s="20">
        <v>14</v>
      </c>
      <c r="O7" s="20">
        <v>15</v>
      </c>
      <c r="P7" s="20">
        <v>16</v>
      </c>
      <c r="Q7" s="20">
        <v>17</v>
      </c>
      <c r="R7" s="20">
        <v>18</v>
      </c>
    </row>
    <row r="8" ht="20.25" customHeight="1" spans="1:18">
      <c r="A8" s="5"/>
      <c r="B8" s="21"/>
      <c r="C8" s="5"/>
      <c r="D8" s="6"/>
      <c r="E8" s="6"/>
      <c r="F8" s="6"/>
      <c r="G8" s="22"/>
      <c r="H8" s="23"/>
      <c r="I8" s="23"/>
      <c r="J8" s="23"/>
      <c r="K8" s="23"/>
      <c r="L8" s="23"/>
      <c r="M8" s="23"/>
      <c r="N8" s="23"/>
      <c r="O8" s="23"/>
      <c r="P8" s="23"/>
      <c r="Q8" s="23"/>
      <c r="R8" s="23"/>
    </row>
    <row r="9" ht="20.25" customHeight="1" spans="1:18">
      <c r="A9" s="5"/>
      <c r="B9" s="21"/>
      <c r="C9" s="5"/>
      <c r="D9" s="5"/>
      <c r="E9" s="5"/>
      <c r="F9" s="5"/>
      <c r="G9" s="5"/>
      <c r="H9" s="23"/>
      <c r="I9" s="23"/>
      <c r="J9" s="23"/>
      <c r="K9" s="23"/>
      <c r="L9" s="23"/>
      <c r="M9" s="23"/>
      <c r="N9" s="23"/>
      <c r="O9" s="23"/>
      <c r="P9" s="23"/>
      <c r="Q9" s="23"/>
      <c r="R9" s="23"/>
    </row>
    <row r="10" ht="20.25" customHeight="1" spans="1:18">
      <c r="A10" s="6" t="s">
        <v>29</v>
      </c>
      <c r="B10" s="6"/>
      <c r="C10" s="6"/>
      <c r="D10" s="6"/>
      <c r="E10" s="6"/>
      <c r="F10" s="6"/>
      <c r="G10" s="6"/>
      <c r="H10" s="23"/>
      <c r="I10" s="23"/>
      <c r="J10" s="23"/>
      <c r="K10" s="23"/>
      <c r="L10" s="23"/>
      <c r="M10" s="23"/>
      <c r="N10" s="23"/>
      <c r="O10" s="23"/>
      <c r="P10" s="23"/>
      <c r="Q10" s="23"/>
      <c r="R10" s="23"/>
    </row>
    <row r="11" s="15" customFormat="1" ht="27" customHeight="1" spans="1:256">
      <c r="A11" s="24" t="s">
        <v>387</v>
      </c>
      <c r="B11" s="25"/>
      <c r="C11" s="24"/>
      <c r="D11" s="24"/>
      <c r="E11" s="24"/>
      <c r="F11" s="24"/>
      <c r="G11" s="26"/>
      <c r="H11" s="26"/>
      <c r="I11" s="26"/>
      <c r="J11" s="26"/>
      <c r="K11" s="28"/>
      <c r="L11" s="26"/>
      <c r="M11" s="26"/>
      <c r="N11" s="26"/>
      <c r="O11" s="26"/>
      <c r="P11" s="28"/>
      <c r="Q11" s="26"/>
      <c r="R11" s="28"/>
      <c r="S11" s="28"/>
      <c r="T11" s="28"/>
      <c r="U11" s="28"/>
      <c r="V11" s="28"/>
      <c r="W11" s="28"/>
      <c r="X11" s="28"/>
      <c r="Y11" s="28"/>
      <c r="Z11" s="28"/>
      <c r="AA11" s="28"/>
      <c r="AB11" s="28"/>
      <c r="AC11" s="28"/>
      <c r="AD11" s="28"/>
      <c r="AE11" s="28"/>
      <c r="AF11" s="28"/>
      <c r="AG11" s="28"/>
      <c r="AH11" s="28"/>
      <c r="AI11" s="28"/>
      <c r="AJ11" s="28"/>
      <c r="AK11" s="28"/>
      <c r="AL11" s="28"/>
      <c r="AM11" s="28"/>
      <c r="AN11" s="28"/>
      <c r="AO11" s="28"/>
      <c r="AP11" s="28"/>
      <c r="AQ11" s="28"/>
      <c r="AR11" s="28"/>
      <c r="AS11" s="28"/>
      <c r="AT11" s="28"/>
      <c r="AU11" s="28"/>
      <c r="AV11" s="28"/>
      <c r="AW11" s="28"/>
      <c r="AX11" s="28"/>
      <c r="AY11" s="28"/>
      <c r="AZ11" s="28"/>
      <c r="BA11" s="28"/>
      <c r="BB11" s="28"/>
      <c r="BC11" s="28"/>
      <c r="BD11" s="28"/>
      <c r="BE11" s="28"/>
      <c r="BF11" s="28"/>
      <c r="BG11" s="28"/>
      <c r="BH11" s="28"/>
      <c r="BI11" s="28"/>
      <c r="BJ11" s="28"/>
      <c r="BK11" s="28"/>
      <c r="BL11" s="28"/>
      <c r="BM11" s="28"/>
      <c r="BN11" s="28"/>
      <c r="BO11" s="28"/>
      <c r="BP11" s="28"/>
      <c r="BQ11" s="28"/>
      <c r="BR11" s="28"/>
      <c r="BS11" s="28"/>
      <c r="BT11" s="28"/>
      <c r="BU11" s="28"/>
      <c r="BV11" s="28"/>
      <c r="BW11" s="28"/>
      <c r="BX11" s="28"/>
      <c r="BY11" s="28"/>
      <c r="BZ11" s="28"/>
      <c r="CA11" s="28"/>
      <c r="CB11" s="28"/>
      <c r="CC11" s="28"/>
      <c r="CD11" s="28"/>
      <c r="CE11" s="28"/>
      <c r="CF11" s="28"/>
      <c r="CG11" s="28"/>
      <c r="CH11" s="28"/>
      <c r="CI11" s="28"/>
      <c r="CJ11" s="28"/>
      <c r="CK11" s="28"/>
      <c r="CL11" s="28"/>
      <c r="CM11" s="28"/>
      <c r="CN11" s="28"/>
      <c r="CO11" s="28"/>
      <c r="CP11" s="28"/>
      <c r="CQ11" s="28"/>
      <c r="CR11" s="28"/>
      <c r="CS11" s="28"/>
      <c r="CT11" s="28"/>
      <c r="CU11" s="28"/>
      <c r="CV11" s="28"/>
      <c r="CW11" s="28"/>
      <c r="CX11" s="28"/>
      <c r="CY11" s="28"/>
      <c r="CZ11" s="28"/>
      <c r="DA11" s="28"/>
      <c r="DB11" s="28"/>
      <c r="DC11" s="28"/>
      <c r="DD11" s="28"/>
      <c r="DE11" s="28"/>
      <c r="DF11" s="28"/>
      <c r="DG11" s="28"/>
      <c r="DH11" s="28"/>
      <c r="DI11" s="28"/>
      <c r="DJ11" s="28"/>
      <c r="DK11" s="28"/>
      <c r="DL11" s="28"/>
      <c r="DM11" s="28"/>
      <c r="DN11" s="28"/>
      <c r="DO11" s="28"/>
      <c r="DP11" s="28"/>
      <c r="DQ11" s="28"/>
      <c r="DR11" s="28"/>
      <c r="DS11" s="28"/>
      <c r="DT11" s="28"/>
      <c r="DU11" s="28"/>
      <c r="DV11" s="28"/>
      <c r="DW11" s="28"/>
      <c r="DX11" s="28"/>
      <c r="DY11" s="28"/>
      <c r="DZ11" s="28"/>
      <c r="EA11" s="28"/>
      <c r="EB11" s="28"/>
      <c r="EC11" s="28"/>
      <c r="ED11" s="28"/>
      <c r="EE11" s="28"/>
      <c r="EF11" s="28"/>
      <c r="EG11" s="28"/>
      <c r="EH11" s="28"/>
      <c r="EI11" s="28"/>
      <c r="EJ11" s="28"/>
      <c r="EK11" s="28"/>
      <c r="EL11" s="28"/>
      <c r="EM11" s="28"/>
      <c r="EN11" s="28"/>
      <c r="EO11" s="28"/>
      <c r="EP11" s="28"/>
      <c r="EQ11" s="28"/>
      <c r="ER11" s="28"/>
      <c r="ES11" s="28"/>
      <c r="ET11" s="28"/>
      <c r="EU11" s="28"/>
      <c r="EV11" s="28"/>
      <c r="EW11" s="28"/>
      <c r="EX11" s="28"/>
      <c r="EY11" s="28"/>
      <c r="EZ11" s="28"/>
      <c r="FA11" s="28"/>
      <c r="FB11" s="28"/>
      <c r="FC11" s="28"/>
      <c r="FD11" s="28"/>
      <c r="FE11" s="28"/>
      <c r="FF11" s="28"/>
      <c r="FG11" s="28"/>
      <c r="FH11" s="28"/>
      <c r="FI11" s="28"/>
      <c r="FJ11" s="28"/>
      <c r="FK11" s="28"/>
      <c r="FL11" s="28"/>
      <c r="FM11" s="28"/>
      <c r="FN11" s="28"/>
      <c r="FO11" s="28"/>
      <c r="FP11" s="28"/>
      <c r="FQ11" s="28"/>
      <c r="FR11" s="28"/>
      <c r="FS11" s="28"/>
      <c r="FT11" s="28"/>
      <c r="FU11" s="28"/>
      <c r="FV11" s="28"/>
      <c r="FW11" s="28"/>
      <c r="FX11" s="28"/>
      <c r="FY11" s="28"/>
      <c r="FZ11" s="28"/>
      <c r="GA11" s="28"/>
      <c r="GB11" s="28"/>
      <c r="GC11" s="28"/>
      <c r="GD11" s="28"/>
      <c r="GE11" s="28"/>
      <c r="GF11" s="28"/>
      <c r="GG11" s="28"/>
      <c r="GH11" s="28"/>
      <c r="GI11" s="28"/>
      <c r="GJ11" s="28"/>
      <c r="GK11" s="28"/>
      <c r="GL11" s="28"/>
      <c r="GM11" s="28"/>
      <c r="GN11" s="28"/>
      <c r="GO11" s="28"/>
      <c r="GP11" s="28"/>
      <c r="GQ11" s="28"/>
      <c r="GR11" s="28"/>
      <c r="GS11" s="28"/>
      <c r="GT11" s="28"/>
      <c r="GU11" s="28"/>
      <c r="GV11" s="28"/>
      <c r="GW11" s="28"/>
      <c r="GX11" s="28"/>
      <c r="GY11" s="28"/>
      <c r="GZ11" s="28"/>
      <c r="HA11" s="28"/>
      <c r="HB11" s="28"/>
      <c r="HC11" s="28"/>
      <c r="HD11" s="28"/>
      <c r="HE11" s="28"/>
      <c r="HF11" s="28"/>
      <c r="HG11" s="28"/>
      <c r="HH11" s="28"/>
      <c r="HI11" s="28"/>
      <c r="HJ11" s="28"/>
      <c r="HK11" s="28"/>
      <c r="HL11" s="28"/>
      <c r="HM11" s="28"/>
      <c r="HN11" s="28"/>
      <c r="HO11" s="28"/>
      <c r="HP11" s="28"/>
      <c r="HQ11" s="28"/>
      <c r="HR11" s="28"/>
      <c r="HS11" s="28"/>
      <c r="HT11" s="28"/>
      <c r="HU11" s="28"/>
      <c r="HV11" s="28"/>
      <c r="HW11" s="28"/>
      <c r="HX11" s="28"/>
      <c r="HY11" s="28"/>
      <c r="HZ11" s="28"/>
      <c r="IA11" s="28"/>
      <c r="IB11" s="28"/>
      <c r="IC11" s="28"/>
      <c r="ID11" s="28"/>
      <c r="IE11" s="28"/>
      <c r="IF11" s="28"/>
      <c r="IG11" s="28"/>
      <c r="IH11" s="28"/>
      <c r="II11" s="28"/>
      <c r="IJ11" s="28"/>
      <c r="IK11" s="28"/>
      <c r="IL11" s="28"/>
      <c r="IM11" s="28"/>
      <c r="IN11" s="28"/>
      <c r="IO11" s="28"/>
      <c r="IP11" s="28"/>
      <c r="IQ11" s="28"/>
      <c r="IR11" s="28"/>
      <c r="IS11" s="28"/>
      <c r="IT11" s="28"/>
      <c r="IU11" s="28"/>
      <c r="IV11" s="28"/>
    </row>
  </sheetData>
  <mergeCells count="18">
    <mergeCell ref="A1:M1"/>
    <mergeCell ref="A2:R2"/>
    <mergeCell ref="A3:L3"/>
    <mergeCell ref="H4:R4"/>
    <mergeCell ref="M5:R5"/>
    <mergeCell ref="A10:G10"/>
    <mergeCell ref="A4:A6"/>
    <mergeCell ref="B4:B6"/>
    <mergeCell ref="C4:C6"/>
    <mergeCell ref="D4:D6"/>
    <mergeCell ref="E4:E6"/>
    <mergeCell ref="F4:F6"/>
    <mergeCell ref="G4:G6"/>
    <mergeCell ref="H5:H6"/>
    <mergeCell ref="I5:I6"/>
    <mergeCell ref="J5:J6"/>
    <mergeCell ref="K5:K6"/>
    <mergeCell ref="L5:L6"/>
  </mergeCells>
  <pageMargins left="0.75" right="0.75" top="1" bottom="1" header="0.5" footer="0.5"/>
  <pageSetup paperSize="1" scale="67" fitToHeight="0" pageOrder="overThenDown"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9"/>
  <sheetViews>
    <sheetView showZeros="0" workbookViewId="0">
      <selection activeCell="G17" sqref="G17"/>
    </sheetView>
  </sheetViews>
  <sheetFormatPr defaultColWidth="8.85" defaultRowHeight="15" customHeight="1"/>
  <cols>
    <col min="1" max="1" width="20.25" customWidth="1"/>
    <col min="2" max="2" width="12.625" customWidth="1"/>
    <col min="3" max="3" width="14.25" customWidth="1"/>
    <col min="4" max="11" width="17.1416666666667" customWidth="1"/>
  </cols>
  <sheetData>
    <row r="1" ht="24.15" customHeight="1" spans="1:11">
      <c r="A1" s="1"/>
      <c r="B1" s="1"/>
      <c r="C1" s="1"/>
      <c r="D1" s="1"/>
      <c r="E1" s="1"/>
      <c r="F1" s="1"/>
      <c r="G1" s="1"/>
      <c r="H1" s="1"/>
      <c r="I1" s="1"/>
      <c r="J1" s="1"/>
      <c r="K1" s="2" t="s">
        <v>388</v>
      </c>
    </row>
    <row r="2" ht="45.15" customHeight="1" spans="1:11">
      <c r="A2" s="9" t="s">
        <v>389</v>
      </c>
      <c r="B2" s="9"/>
      <c r="C2" s="9"/>
      <c r="D2" s="9"/>
      <c r="E2" s="9"/>
      <c r="F2" s="9"/>
      <c r="G2" s="9"/>
      <c r="H2" s="9"/>
      <c r="I2" s="9"/>
      <c r="J2" s="9"/>
      <c r="K2" s="9"/>
    </row>
    <row r="3" ht="18.75" customHeight="1" spans="1:11">
      <c r="A3" s="1" t="str">
        <f>"单位名称："&amp;"易门县职业高级中学"</f>
        <v>单位名称：易门县职业高级中学</v>
      </c>
      <c r="B3" s="1"/>
      <c r="C3" s="1"/>
      <c r="D3" s="1"/>
      <c r="E3" s="1"/>
      <c r="F3" s="1"/>
      <c r="G3" s="1"/>
      <c r="H3" s="1"/>
      <c r="I3" s="1"/>
      <c r="J3" s="1"/>
      <c r="K3" s="2" t="s">
        <v>26</v>
      </c>
    </row>
    <row r="4" ht="30" customHeight="1" spans="1:11">
      <c r="A4" s="13" t="s">
        <v>390</v>
      </c>
      <c r="B4" s="13" t="s">
        <v>136</v>
      </c>
      <c r="C4" s="13"/>
      <c r="D4" s="13"/>
      <c r="E4" s="13" t="s">
        <v>391</v>
      </c>
      <c r="F4" s="13"/>
      <c r="G4" s="13"/>
      <c r="H4" s="13"/>
      <c r="I4" s="13"/>
      <c r="J4" s="13"/>
      <c r="K4" s="13"/>
    </row>
    <row r="5" ht="30" customHeight="1" spans="1:11">
      <c r="A5" s="13"/>
      <c r="B5" s="13" t="s">
        <v>29</v>
      </c>
      <c r="C5" s="13" t="s">
        <v>32</v>
      </c>
      <c r="D5" s="13" t="s">
        <v>350</v>
      </c>
      <c r="E5" s="13" t="s">
        <v>392</v>
      </c>
      <c r="F5" s="13" t="s">
        <v>393</v>
      </c>
      <c r="G5" s="13" t="s">
        <v>394</v>
      </c>
      <c r="H5" s="13" t="s">
        <v>395</v>
      </c>
      <c r="I5" s="13" t="s">
        <v>396</v>
      </c>
      <c r="J5" s="13" t="s">
        <v>397</v>
      </c>
      <c r="K5" s="14" t="s">
        <v>398</v>
      </c>
    </row>
    <row r="6" ht="30" customHeight="1" spans="1:11">
      <c r="A6" s="5"/>
      <c r="B6" s="5"/>
      <c r="C6" s="5"/>
      <c r="D6" s="5"/>
      <c r="E6" s="5"/>
      <c r="F6" s="5"/>
      <c r="G6" s="5"/>
      <c r="H6" s="5"/>
      <c r="I6" s="5"/>
      <c r="J6" s="5"/>
      <c r="K6" s="5"/>
    </row>
    <row r="7" ht="30" customHeight="1" spans="1:11">
      <c r="A7" s="5"/>
      <c r="B7" s="5"/>
      <c r="C7" s="5"/>
      <c r="D7" s="5"/>
      <c r="E7" s="5"/>
      <c r="F7" s="5"/>
      <c r="G7" s="5"/>
      <c r="H7" s="5"/>
      <c r="I7" s="5"/>
      <c r="J7" s="5"/>
      <c r="K7" s="5"/>
    </row>
    <row r="8" ht="30" customHeight="1" spans="1:11">
      <c r="A8" s="6" t="s">
        <v>29</v>
      </c>
      <c r="B8" s="5"/>
      <c r="C8" s="5"/>
      <c r="D8" s="5"/>
      <c r="E8" s="5"/>
      <c r="F8" s="5"/>
      <c r="G8" s="5"/>
      <c r="H8" s="5"/>
      <c r="I8" s="5"/>
      <c r="J8" s="5"/>
      <c r="K8" s="5"/>
    </row>
    <row r="9" ht="30" customHeight="1" spans="1:1">
      <c r="A9" t="s">
        <v>399</v>
      </c>
    </row>
  </sheetData>
  <mergeCells count="5">
    <mergeCell ref="A2:K2"/>
    <mergeCell ref="A3:C3"/>
    <mergeCell ref="B4:D4"/>
    <mergeCell ref="E4:K4"/>
    <mergeCell ref="A4:A5"/>
  </mergeCells>
  <pageMargins left="0.75" right="0.75" top="1" bottom="1" header="0.5" footer="0.5"/>
  <pageSetup paperSize="1" scale="67" fitToHeight="0" pageOrder="overThenDown"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8"/>
  <sheetViews>
    <sheetView showZeros="0" workbookViewId="0">
      <selection activeCell="B19" sqref="B19"/>
    </sheetView>
  </sheetViews>
  <sheetFormatPr defaultColWidth="8.85" defaultRowHeight="15" customHeight="1" outlineLevelRow="7"/>
  <cols>
    <col min="1" max="1" width="20.5" customWidth="1"/>
    <col min="2" max="2" width="20.375" customWidth="1"/>
    <col min="3" max="3" width="12.875" customWidth="1"/>
    <col min="4" max="4" width="10.375" customWidth="1"/>
    <col min="5" max="5" width="11.125" customWidth="1"/>
    <col min="6" max="6" width="15.875" customWidth="1"/>
    <col min="7" max="7" width="13.25" customWidth="1"/>
    <col min="8" max="8" width="12.125" customWidth="1"/>
    <col min="9" max="9" width="11.75" customWidth="1"/>
    <col min="10" max="10" width="9.125" customWidth="1"/>
  </cols>
  <sheetData>
    <row r="1" ht="18.75" customHeight="1" spans="1:10">
      <c r="A1" s="1"/>
      <c r="B1" s="1"/>
      <c r="C1" s="1"/>
      <c r="D1" s="1"/>
      <c r="E1" s="1"/>
      <c r="F1" s="1"/>
      <c r="G1" s="1"/>
      <c r="H1" s="1"/>
      <c r="I1" s="1"/>
      <c r="J1" s="2" t="s">
        <v>400</v>
      </c>
    </row>
    <row r="2" ht="45.3" customHeight="1" spans="1:10">
      <c r="A2" s="9" t="s">
        <v>401</v>
      </c>
      <c r="B2" s="10"/>
      <c r="C2" s="10"/>
      <c r="D2" s="10"/>
      <c r="E2" s="10"/>
      <c r="F2" s="10"/>
      <c r="G2" s="10"/>
      <c r="H2" s="10"/>
      <c r="I2" s="10"/>
      <c r="J2" s="10"/>
    </row>
    <row r="3" ht="22.8" customHeight="1" spans="1:10">
      <c r="A3" s="1" t="str">
        <f>"单位名称："&amp;"易门县职业高级中学"</f>
        <v>单位名称：易门县职业高级中学</v>
      </c>
      <c r="B3" s="1"/>
      <c r="C3" s="1"/>
      <c r="D3" s="11"/>
      <c r="E3" s="11"/>
      <c r="F3" s="11"/>
      <c r="G3" s="11"/>
      <c r="H3" s="11"/>
      <c r="I3" s="11"/>
      <c r="J3" s="11"/>
    </row>
    <row r="4" ht="27.15" customHeight="1" spans="1:10">
      <c r="A4" s="4" t="s">
        <v>211</v>
      </c>
      <c r="B4" s="4" t="s">
        <v>212</v>
      </c>
      <c r="C4" s="4" t="s">
        <v>213</v>
      </c>
      <c r="D4" s="4" t="s">
        <v>214</v>
      </c>
      <c r="E4" s="4" t="s">
        <v>215</v>
      </c>
      <c r="F4" s="4" t="s">
        <v>216</v>
      </c>
      <c r="G4" s="4" t="s">
        <v>217</v>
      </c>
      <c r="H4" s="4" t="s">
        <v>218</v>
      </c>
      <c r="I4" s="4" t="s">
        <v>219</v>
      </c>
      <c r="J4" s="4" t="s">
        <v>220</v>
      </c>
    </row>
    <row r="5" ht="25" customHeight="1" spans="1:10">
      <c r="A5" s="4" t="s">
        <v>42</v>
      </c>
      <c r="B5" s="4" t="s">
        <v>43</v>
      </c>
      <c r="C5" s="4" t="s">
        <v>44</v>
      </c>
      <c r="D5" s="4" t="s">
        <v>45</v>
      </c>
      <c r="E5" s="4" t="s">
        <v>46</v>
      </c>
      <c r="F5" s="4" t="s">
        <v>47</v>
      </c>
      <c r="G5" s="4" t="s">
        <v>48</v>
      </c>
      <c r="H5" s="4" t="s">
        <v>49</v>
      </c>
      <c r="I5" s="4" t="s">
        <v>50</v>
      </c>
      <c r="J5" s="4" t="s">
        <v>65</v>
      </c>
    </row>
    <row r="6" ht="25" customHeight="1" spans="1:10">
      <c r="A6" s="5"/>
      <c r="B6" s="5"/>
      <c r="C6" s="5"/>
      <c r="D6" s="5"/>
      <c r="E6" s="5"/>
      <c r="F6" s="5"/>
      <c r="G6" s="5"/>
      <c r="H6" s="5"/>
      <c r="I6" s="5"/>
      <c r="J6" s="5"/>
    </row>
    <row r="7" ht="25" customHeight="1" spans="1:10">
      <c r="A7" s="5"/>
      <c r="B7" s="5"/>
      <c r="C7" s="5"/>
      <c r="D7" s="5"/>
      <c r="E7" s="5"/>
      <c r="F7" s="5"/>
      <c r="G7" s="5"/>
      <c r="H7" s="5"/>
      <c r="I7" s="5"/>
      <c r="J7" s="5"/>
    </row>
    <row r="8" s="8" customFormat="1" ht="30" customHeight="1" spans="1:10">
      <c r="A8" s="12" t="s">
        <v>402</v>
      </c>
      <c r="B8" s="12"/>
      <c r="C8" s="12"/>
      <c r="D8" s="12"/>
      <c r="E8" s="12"/>
      <c r="G8" s="12"/>
      <c r="J8" s="12"/>
    </row>
  </sheetData>
  <mergeCells count="2">
    <mergeCell ref="A2:J2"/>
    <mergeCell ref="A3:C3"/>
  </mergeCells>
  <pageMargins left="0.75" right="0.75" top="1" bottom="1" header="0.5" footer="0.5"/>
  <pageSetup paperSize="1" scale="90" fitToHeight="0" pageOrder="overThenDown"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H28"/>
  <sheetViews>
    <sheetView showZeros="0" workbookViewId="0">
      <selection activeCell="L9" sqref="L9"/>
    </sheetView>
  </sheetViews>
  <sheetFormatPr defaultColWidth="8.85" defaultRowHeight="15" customHeight="1" outlineLevelCol="7"/>
  <cols>
    <col min="1" max="1" width="18" customWidth="1"/>
    <col min="2" max="2" width="16.25" customWidth="1"/>
    <col min="3" max="3" width="26.5" customWidth="1"/>
    <col min="4" max="4" width="16.875" customWidth="1"/>
    <col min="5" max="5" width="11.625" customWidth="1"/>
    <col min="6" max="6" width="12.125" customWidth="1"/>
    <col min="7" max="7" width="10.875" customWidth="1"/>
    <col min="8" max="8" width="14.375" customWidth="1"/>
  </cols>
  <sheetData>
    <row r="1" ht="18.75" customHeight="1" spans="1:8">
      <c r="A1" s="1"/>
      <c r="B1" s="1"/>
      <c r="C1" s="1"/>
      <c r="D1" s="1"/>
      <c r="E1" s="1"/>
      <c r="F1" s="1"/>
      <c r="G1" s="1"/>
      <c r="H1" s="2" t="s">
        <v>403</v>
      </c>
    </row>
    <row r="2" ht="28" customHeight="1" spans="1:8">
      <c r="A2" s="3" t="s">
        <v>404</v>
      </c>
      <c r="B2" s="3"/>
      <c r="C2" s="3"/>
      <c r="D2" s="3"/>
      <c r="E2" s="3"/>
      <c r="F2" s="3"/>
      <c r="G2" s="3"/>
      <c r="H2" s="3"/>
    </row>
    <row r="3" ht="18.75" customHeight="1" spans="1:8">
      <c r="A3" s="1" t="str">
        <f>"单位名称："&amp;"易门县职业高级中学"</f>
        <v>单位名称：易门县职业高级中学</v>
      </c>
      <c r="B3" s="1"/>
      <c r="C3" s="1"/>
      <c r="D3" s="1"/>
      <c r="E3" s="1"/>
      <c r="F3" s="1"/>
      <c r="G3" s="1"/>
      <c r="H3" s="1"/>
    </row>
    <row r="4" ht="18.75" customHeight="1" spans="1:8">
      <c r="A4" s="4" t="s">
        <v>129</v>
      </c>
      <c r="B4" s="4" t="s">
        <v>405</v>
      </c>
      <c r="C4" s="4" t="s">
        <v>406</v>
      </c>
      <c r="D4" s="4" t="s">
        <v>407</v>
      </c>
      <c r="E4" s="4" t="s">
        <v>346</v>
      </c>
      <c r="F4" s="4" t="s">
        <v>408</v>
      </c>
      <c r="G4" s="4"/>
      <c r="H4" s="4"/>
    </row>
    <row r="5" ht="18.75" customHeight="1" spans="1:8">
      <c r="A5" s="4"/>
      <c r="B5" s="4"/>
      <c r="C5" s="4"/>
      <c r="D5" s="4"/>
      <c r="E5" s="4"/>
      <c r="F5" s="4" t="s">
        <v>347</v>
      </c>
      <c r="G5" s="4" t="s">
        <v>409</v>
      </c>
      <c r="H5" s="4" t="s">
        <v>410</v>
      </c>
    </row>
    <row r="6" ht="30" customHeight="1" spans="1:8">
      <c r="A6" s="4" t="s">
        <v>42</v>
      </c>
      <c r="B6" s="4" t="s">
        <v>43</v>
      </c>
      <c r="C6" s="4" t="s">
        <v>44</v>
      </c>
      <c r="D6" s="4" t="s">
        <v>45</v>
      </c>
      <c r="E6" s="4" t="s">
        <v>46</v>
      </c>
      <c r="F6" s="4" t="s">
        <v>47</v>
      </c>
      <c r="G6" s="4" t="s">
        <v>48</v>
      </c>
      <c r="H6" s="4" t="s">
        <v>49</v>
      </c>
    </row>
    <row r="7" ht="30" customHeight="1" spans="1:8">
      <c r="A7" s="5" t="s">
        <v>52</v>
      </c>
      <c r="B7" s="5" t="s">
        <v>411</v>
      </c>
      <c r="C7" s="5" t="s">
        <v>412</v>
      </c>
      <c r="D7" s="5" t="s">
        <v>366</v>
      </c>
      <c r="E7" s="6" t="s">
        <v>252</v>
      </c>
      <c r="F7" s="6">
        <v>1</v>
      </c>
      <c r="G7" s="7">
        <v>0.15</v>
      </c>
      <c r="H7" s="7">
        <f t="shared" ref="H7:H27" si="0">G7*F7</f>
        <v>0.15</v>
      </c>
    </row>
    <row r="8" ht="30" customHeight="1" spans="1:8">
      <c r="A8" s="5" t="s">
        <v>52</v>
      </c>
      <c r="B8" s="5" t="s">
        <v>413</v>
      </c>
      <c r="C8" s="5" t="s">
        <v>414</v>
      </c>
      <c r="D8" s="5" t="s">
        <v>415</v>
      </c>
      <c r="E8" s="6" t="s">
        <v>353</v>
      </c>
      <c r="F8" s="6">
        <v>1</v>
      </c>
      <c r="G8" s="7">
        <v>0.6</v>
      </c>
      <c r="H8" s="7">
        <f t="shared" si="0"/>
        <v>0.6</v>
      </c>
    </row>
    <row r="9" ht="30" customHeight="1" spans="1:8">
      <c r="A9" s="5" t="s">
        <v>52</v>
      </c>
      <c r="B9" s="5" t="s">
        <v>413</v>
      </c>
      <c r="C9" s="5" t="s">
        <v>414</v>
      </c>
      <c r="D9" s="5" t="s">
        <v>416</v>
      </c>
      <c r="E9" s="6" t="s">
        <v>353</v>
      </c>
      <c r="F9" s="6">
        <v>1</v>
      </c>
      <c r="G9" s="7">
        <v>0.6</v>
      </c>
      <c r="H9" s="7">
        <f t="shared" si="0"/>
        <v>0.6</v>
      </c>
    </row>
    <row r="10" ht="30" customHeight="1" spans="1:8">
      <c r="A10" s="5" t="s">
        <v>52</v>
      </c>
      <c r="B10" s="5" t="s">
        <v>411</v>
      </c>
      <c r="C10" s="5" t="s">
        <v>417</v>
      </c>
      <c r="D10" s="5" t="s">
        <v>352</v>
      </c>
      <c r="E10" s="6" t="s">
        <v>353</v>
      </c>
      <c r="F10" s="6">
        <v>5</v>
      </c>
      <c r="G10" s="7">
        <v>0.6</v>
      </c>
      <c r="H10" s="7">
        <f t="shared" si="0"/>
        <v>3</v>
      </c>
    </row>
    <row r="11" ht="30" customHeight="1" spans="1:8">
      <c r="A11" s="5" t="s">
        <v>52</v>
      </c>
      <c r="B11" s="5" t="s">
        <v>411</v>
      </c>
      <c r="C11" s="5" t="s">
        <v>418</v>
      </c>
      <c r="D11" s="5" t="s">
        <v>419</v>
      </c>
      <c r="E11" s="6" t="s">
        <v>252</v>
      </c>
      <c r="F11" s="6">
        <v>2</v>
      </c>
      <c r="G11" s="7">
        <v>0.3</v>
      </c>
      <c r="H11" s="7">
        <f t="shared" si="0"/>
        <v>0.6</v>
      </c>
    </row>
    <row r="12" ht="30" customHeight="1" spans="1:8">
      <c r="A12" s="5" t="s">
        <v>52</v>
      </c>
      <c r="B12" s="5" t="s">
        <v>411</v>
      </c>
      <c r="C12" s="5" t="s">
        <v>417</v>
      </c>
      <c r="D12" s="5" t="s">
        <v>352</v>
      </c>
      <c r="E12" s="6" t="s">
        <v>353</v>
      </c>
      <c r="F12" s="6">
        <v>2</v>
      </c>
      <c r="G12" s="7">
        <v>0.6</v>
      </c>
      <c r="H12" s="7">
        <f t="shared" si="0"/>
        <v>1.2</v>
      </c>
    </row>
    <row r="13" ht="30" customHeight="1" spans="1:8">
      <c r="A13" s="5" t="s">
        <v>52</v>
      </c>
      <c r="B13" s="5" t="s">
        <v>411</v>
      </c>
      <c r="C13" s="5" t="s">
        <v>412</v>
      </c>
      <c r="D13" s="5" t="s">
        <v>364</v>
      </c>
      <c r="E13" s="6" t="s">
        <v>252</v>
      </c>
      <c r="F13" s="6">
        <v>24</v>
      </c>
      <c r="G13" s="7">
        <v>0.1167</v>
      </c>
      <c r="H13" s="7">
        <f t="shared" si="0"/>
        <v>2.8008</v>
      </c>
    </row>
    <row r="14" ht="30" customHeight="1" spans="1:8">
      <c r="A14" s="5" t="s">
        <v>52</v>
      </c>
      <c r="B14" s="5" t="s">
        <v>411</v>
      </c>
      <c r="C14" s="5" t="s">
        <v>420</v>
      </c>
      <c r="D14" s="5" t="s">
        <v>361</v>
      </c>
      <c r="E14" s="6" t="s">
        <v>353</v>
      </c>
      <c r="F14" s="6">
        <v>2</v>
      </c>
      <c r="G14" s="7">
        <v>0.7</v>
      </c>
      <c r="H14" s="7">
        <f t="shared" si="0"/>
        <v>1.4</v>
      </c>
    </row>
    <row r="15" ht="30" customHeight="1" spans="1:8">
      <c r="A15" s="5" t="s">
        <v>52</v>
      </c>
      <c r="B15" s="5" t="s">
        <v>411</v>
      </c>
      <c r="C15" s="5" t="s">
        <v>421</v>
      </c>
      <c r="D15" s="5" t="s">
        <v>422</v>
      </c>
      <c r="E15" s="6" t="s">
        <v>252</v>
      </c>
      <c r="F15" s="6">
        <v>3</v>
      </c>
      <c r="G15" s="7">
        <v>0.3</v>
      </c>
      <c r="H15" s="7">
        <f t="shared" si="0"/>
        <v>0.9</v>
      </c>
    </row>
    <row r="16" ht="30" customHeight="1" spans="1:8">
      <c r="A16" s="5" t="s">
        <v>52</v>
      </c>
      <c r="B16" s="5" t="s">
        <v>411</v>
      </c>
      <c r="C16" s="5" t="s">
        <v>423</v>
      </c>
      <c r="D16" s="5" t="s">
        <v>372</v>
      </c>
      <c r="E16" s="6" t="s">
        <v>353</v>
      </c>
      <c r="F16" s="6">
        <v>1</v>
      </c>
      <c r="G16" s="7">
        <v>2.5</v>
      </c>
      <c r="H16" s="7">
        <f t="shared" si="0"/>
        <v>2.5</v>
      </c>
    </row>
    <row r="17" ht="30" customHeight="1" spans="1:8">
      <c r="A17" s="5" t="s">
        <v>52</v>
      </c>
      <c r="B17" s="5" t="s">
        <v>413</v>
      </c>
      <c r="C17" s="5" t="s">
        <v>414</v>
      </c>
      <c r="D17" s="5" t="s">
        <v>424</v>
      </c>
      <c r="E17" s="6" t="s">
        <v>353</v>
      </c>
      <c r="F17" s="6">
        <v>3</v>
      </c>
      <c r="G17" s="7">
        <v>0.1</v>
      </c>
      <c r="H17" s="7">
        <f t="shared" si="0"/>
        <v>0.3</v>
      </c>
    </row>
    <row r="18" ht="30" customHeight="1" spans="1:8">
      <c r="A18" s="5" t="s">
        <v>52</v>
      </c>
      <c r="B18" s="5" t="s">
        <v>411</v>
      </c>
      <c r="C18" s="5" t="s">
        <v>425</v>
      </c>
      <c r="D18" s="5" t="s">
        <v>426</v>
      </c>
      <c r="E18" s="6" t="s">
        <v>252</v>
      </c>
      <c r="F18" s="6">
        <v>1</v>
      </c>
      <c r="G18" s="7">
        <v>2</v>
      </c>
      <c r="H18" s="7">
        <f t="shared" si="0"/>
        <v>2</v>
      </c>
    </row>
    <row r="19" ht="30" customHeight="1" spans="1:8">
      <c r="A19" s="5" t="s">
        <v>52</v>
      </c>
      <c r="B19" s="5" t="s">
        <v>413</v>
      </c>
      <c r="C19" s="5" t="s">
        <v>427</v>
      </c>
      <c r="D19" s="5" t="s">
        <v>367</v>
      </c>
      <c r="E19" s="6" t="s">
        <v>252</v>
      </c>
      <c r="F19" s="6">
        <v>90</v>
      </c>
      <c r="G19" s="7">
        <v>0.05</v>
      </c>
      <c r="H19" s="7">
        <f t="shared" si="0"/>
        <v>4.5</v>
      </c>
    </row>
    <row r="20" ht="30" customHeight="1" spans="1:8">
      <c r="A20" s="5" t="s">
        <v>52</v>
      </c>
      <c r="B20" s="5" t="s">
        <v>411</v>
      </c>
      <c r="C20" s="5" t="s">
        <v>428</v>
      </c>
      <c r="D20" s="5" t="s">
        <v>377</v>
      </c>
      <c r="E20" s="6" t="s">
        <v>353</v>
      </c>
      <c r="F20" s="6">
        <v>5</v>
      </c>
      <c r="G20" s="7">
        <v>0.15</v>
      </c>
      <c r="H20" s="7">
        <f t="shared" si="0"/>
        <v>0.75</v>
      </c>
    </row>
    <row r="21" ht="30" customHeight="1" spans="1:8">
      <c r="A21" s="5" t="s">
        <v>52</v>
      </c>
      <c r="B21" s="5" t="s">
        <v>413</v>
      </c>
      <c r="C21" s="5" t="s">
        <v>429</v>
      </c>
      <c r="D21" s="5" t="s">
        <v>430</v>
      </c>
      <c r="E21" s="6" t="s">
        <v>353</v>
      </c>
      <c r="F21" s="6">
        <v>2</v>
      </c>
      <c r="G21" s="7">
        <v>0.8</v>
      </c>
      <c r="H21" s="7">
        <f t="shared" si="0"/>
        <v>1.6</v>
      </c>
    </row>
    <row r="22" ht="30" customHeight="1" spans="1:8">
      <c r="A22" s="5" t="s">
        <v>52</v>
      </c>
      <c r="B22" s="5" t="s">
        <v>411</v>
      </c>
      <c r="C22" s="5" t="s">
        <v>431</v>
      </c>
      <c r="D22" s="5" t="s">
        <v>432</v>
      </c>
      <c r="E22" s="6" t="s">
        <v>375</v>
      </c>
      <c r="F22" s="6">
        <v>6</v>
      </c>
      <c r="G22" s="7">
        <v>0.1</v>
      </c>
      <c r="H22" s="7">
        <f t="shared" si="0"/>
        <v>0.6</v>
      </c>
    </row>
    <row r="23" ht="30" customHeight="1" spans="1:8">
      <c r="A23" s="5" t="s">
        <v>52</v>
      </c>
      <c r="B23" s="5" t="s">
        <v>413</v>
      </c>
      <c r="C23" s="5" t="s">
        <v>433</v>
      </c>
      <c r="D23" s="5" t="s">
        <v>434</v>
      </c>
      <c r="E23" s="6" t="s">
        <v>252</v>
      </c>
      <c r="F23" s="6">
        <v>1</v>
      </c>
      <c r="G23" s="7">
        <v>2.85</v>
      </c>
      <c r="H23" s="7">
        <f t="shared" si="0"/>
        <v>2.85</v>
      </c>
    </row>
    <row r="24" ht="30" customHeight="1" spans="1:8">
      <c r="A24" s="5" t="s">
        <v>52</v>
      </c>
      <c r="B24" s="5" t="s">
        <v>411</v>
      </c>
      <c r="C24" s="5" t="s">
        <v>435</v>
      </c>
      <c r="D24" s="5" t="s">
        <v>436</v>
      </c>
      <c r="E24" s="6" t="s">
        <v>252</v>
      </c>
      <c r="F24" s="6">
        <v>2</v>
      </c>
      <c r="G24" s="7">
        <v>0.75</v>
      </c>
      <c r="H24" s="7">
        <f t="shared" si="0"/>
        <v>1.5</v>
      </c>
    </row>
    <row r="25" ht="30" customHeight="1" spans="1:8">
      <c r="A25" s="5" t="s">
        <v>52</v>
      </c>
      <c r="B25" s="5" t="s">
        <v>411</v>
      </c>
      <c r="C25" s="5" t="s">
        <v>437</v>
      </c>
      <c r="D25" s="5" t="s">
        <v>438</v>
      </c>
      <c r="E25" s="6" t="s">
        <v>353</v>
      </c>
      <c r="F25" s="6">
        <v>1</v>
      </c>
      <c r="G25" s="7">
        <v>5.45</v>
      </c>
      <c r="H25" s="7">
        <f t="shared" si="0"/>
        <v>5.45</v>
      </c>
    </row>
    <row r="26" ht="30" customHeight="1" spans="1:8">
      <c r="A26" s="5" t="s">
        <v>52</v>
      </c>
      <c r="B26" s="5" t="s">
        <v>411</v>
      </c>
      <c r="C26" s="5" t="s">
        <v>439</v>
      </c>
      <c r="D26" s="5" t="s">
        <v>365</v>
      </c>
      <c r="E26" s="6" t="s">
        <v>353</v>
      </c>
      <c r="F26" s="6">
        <v>2</v>
      </c>
      <c r="G26" s="7">
        <v>0.8</v>
      </c>
      <c r="H26" s="7">
        <f t="shared" si="0"/>
        <v>1.6</v>
      </c>
    </row>
    <row r="27" ht="30" customHeight="1" spans="1:8">
      <c r="A27" s="5" t="s">
        <v>52</v>
      </c>
      <c r="B27" s="5" t="s">
        <v>413</v>
      </c>
      <c r="C27" s="5" t="s">
        <v>440</v>
      </c>
      <c r="D27" s="5" t="s">
        <v>362</v>
      </c>
      <c r="E27" s="6" t="s">
        <v>363</v>
      </c>
      <c r="F27" s="6">
        <v>10</v>
      </c>
      <c r="G27" s="7">
        <v>0.1</v>
      </c>
      <c r="H27" s="7">
        <f t="shared" si="0"/>
        <v>1</v>
      </c>
    </row>
    <row r="28" ht="30" customHeight="1"/>
  </sheetData>
  <mergeCells count="8">
    <mergeCell ref="A2:H2"/>
    <mergeCell ref="A3:C3"/>
    <mergeCell ref="F4:H4"/>
    <mergeCell ref="A4:A5"/>
    <mergeCell ref="B4:B5"/>
    <mergeCell ref="C4:C5"/>
    <mergeCell ref="D4:D5"/>
    <mergeCell ref="E4:E5"/>
  </mergeCells>
  <pageMargins left="0.751388888888889" right="0.751388888888889" top="1" bottom="1" header="0.5" footer="0.5"/>
  <pageSetup paperSize="1" scale="97" fitToHeight="0" pageOrder="overThenDown"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T9"/>
  <sheetViews>
    <sheetView showZeros="0" workbookViewId="0">
      <selection activeCell="I8" sqref="I8"/>
    </sheetView>
  </sheetViews>
  <sheetFormatPr defaultColWidth="8.85" defaultRowHeight="15" customHeight="1"/>
  <cols>
    <col min="1" max="1" width="11.75" customWidth="1"/>
    <col min="2" max="2" width="15.75" customWidth="1"/>
    <col min="3" max="3" width="9.25" customWidth="1"/>
    <col min="4" max="4" width="10" customWidth="1"/>
    <col min="5" max="5" width="14.75" customWidth="1"/>
    <col min="6" max="6" width="10.75" customWidth="1"/>
    <col min="7" max="7" width="9" customWidth="1"/>
    <col min="8" max="8" width="8.5" customWidth="1"/>
    <col min="9" max="9" width="10.75" customWidth="1"/>
    <col min="10" max="10" width="12" customWidth="1"/>
    <col min="11" max="11" width="8.375" style="16" customWidth="1"/>
    <col min="12" max="12" width="6.5" style="16" customWidth="1"/>
    <col min="13" max="13" width="8.875" style="16" customWidth="1"/>
    <col min="14" max="14" width="10.25" customWidth="1"/>
    <col min="15" max="15" width="7.125" customWidth="1"/>
    <col min="16" max="16" width="8.875" style="16" customWidth="1"/>
    <col min="17" max="17" width="9.375" style="16" customWidth="1"/>
    <col min="18" max="18" width="8.75" style="16" customWidth="1"/>
    <col min="19" max="19" width="9.375" style="16" customWidth="1"/>
    <col min="20" max="20" width="8.625" style="16" customWidth="1"/>
    <col min="21" max="21" width="8.85" style="16"/>
  </cols>
  <sheetData>
    <row r="1" ht="18.75" customHeight="1" spans="1:20">
      <c r="A1" s="35"/>
      <c r="B1" s="35"/>
      <c r="C1" s="35"/>
      <c r="D1" s="35"/>
      <c r="E1" s="35"/>
      <c r="F1" s="35"/>
      <c r="G1" s="35"/>
      <c r="H1" s="35"/>
      <c r="I1" s="56"/>
      <c r="J1" s="56"/>
      <c r="K1" s="40"/>
      <c r="L1" s="40"/>
      <c r="M1" s="40"/>
      <c r="N1" s="56"/>
      <c r="O1" s="56"/>
      <c r="P1" s="40"/>
      <c r="Q1" s="40"/>
      <c r="R1" s="40"/>
      <c r="S1" s="40" t="s">
        <v>24</v>
      </c>
      <c r="T1" s="40"/>
    </row>
    <row r="2" ht="37.5" customHeight="1" spans="1:20">
      <c r="A2" s="37" t="s">
        <v>25</v>
      </c>
      <c r="B2" s="37"/>
      <c r="C2" s="37"/>
      <c r="D2" s="37"/>
      <c r="E2" s="37"/>
      <c r="F2" s="37"/>
      <c r="G2" s="37"/>
      <c r="H2" s="37"/>
      <c r="I2" s="37"/>
      <c r="J2" s="37"/>
      <c r="K2" s="63"/>
      <c r="L2" s="63"/>
      <c r="M2" s="63"/>
      <c r="N2" s="37"/>
      <c r="O2" s="37"/>
      <c r="P2" s="63"/>
      <c r="Q2" s="63"/>
      <c r="R2" s="63"/>
      <c r="S2" s="63"/>
      <c r="T2" s="63"/>
    </row>
    <row r="3" ht="30" customHeight="1" spans="1:20">
      <c r="A3" s="52" t="str">
        <f>"单位名称："&amp;"易门县职业高级中学"</f>
        <v>单位名称：易门县职业高级中学</v>
      </c>
      <c r="B3" s="52"/>
      <c r="C3" s="52"/>
      <c r="D3" s="52"/>
      <c r="E3" s="58"/>
      <c r="F3" s="58"/>
      <c r="G3" s="58"/>
      <c r="H3" s="58"/>
      <c r="I3" s="59"/>
      <c r="J3" s="59"/>
      <c r="K3" s="71"/>
      <c r="L3" s="71"/>
      <c r="M3" s="71"/>
      <c r="N3" s="59"/>
      <c r="O3" s="59"/>
      <c r="P3" s="71"/>
      <c r="Q3" s="71"/>
      <c r="R3" s="71"/>
      <c r="S3" s="93" t="s">
        <v>26</v>
      </c>
      <c r="T3" s="71"/>
    </row>
    <row r="4" ht="28" customHeight="1" spans="1:20">
      <c r="A4" s="41" t="s">
        <v>27</v>
      </c>
      <c r="B4" s="86" t="s">
        <v>28</v>
      </c>
      <c r="C4" s="86" t="s">
        <v>29</v>
      </c>
      <c r="D4" s="86" t="s">
        <v>30</v>
      </c>
      <c r="E4" s="86"/>
      <c r="F4" s="86"/>
      <c r="G4" s="86"/>
      <c r="H4" s="86"/>
      <c r="I4" s="86"/>
      <c r="J4" s="89"/>
      <c r="K4" s="89"/>
      <c r="L4" s="89"/>
      <c r="M4" s="89"/>
      <c r="N4" s="89"/>
      <c r="O4" s="86" t="s">
        <v>20</v>
      </c>
      <c r="P4" s="86"/>
      <c r="Q4" s="86"/>
      <c r="R4" s="86"/>
      <c r="S4" s="86"/>
      <c r="T4" s="86"/>
    </row>
    <row r="5" ht="46" customHeight="1" spans="1:20">
      <c r="A5" s="41"/>
      <c r="B5" s="86"/>
      <c r="C5" s="86"/>
      <c r="D5" s="87" t="s">
        <v>31</v>
      </c>
      <c r="E5" s="87" t="s">
        <v>32</v>
      </c>
      <c r="F5" s="87" t="s">
        <v>33</v>
      </c>
      <c r="G5" s="87" t="s">
        <v>34</v>
      </c>
      <c r="H5" s="87" t="s">
        <v>35</v>
      </c>
      <c r="I5" s="90" t="s">
        <v>36</v>
      </c>
      <c r="J5" s="91"/>
      <c r="K5" s="92"/>
      <c r="L5" s="92"/>
      <c r="M5" s="92"/>
      <c r="N5" s="91"/>
      <c r="O5" s="90" t="s">
        <v>31</v>
      </c>
      <c r="P5" s="87" t="s">
        <v>32</v>
      </c>
      <c r="Q5" s="87" t="s">
        <v>33</v>
      </c>
      <c r="R5" s="87" t="s">
        <v>34</v>
      </c>
      <c r="S5" s="87" t="s">
        <v>35</v>
      </c>
      <c r="T5" s="87" t="s">
        <v>36</v>
      </c>
    </row>
    <row r="6" s="16" customFormat="1" ht="51" customHeight="1" spans="1:20">
      <c r="A6" s="41"/>
      <c r="B6" s="86"/>
      <c r="C6" s="86"/>
      <c r="D6" s="87"/>
      <c r="E6" s="87"/>
      <c r="F6" s="87"/>
      <c r="G6" s="87"/>
      <c r="H6" s="87"/>
      <c r="I6" s="87" t="s">
        <v>31</v>
      </c>
      <c r="J6" s="87" t="s">
        <v>37</v>
      </c>
      <c r="K6" s="87" t="s">
        <v>38</v>
      </c>
      <c r="L6" s="87" t="s">
        <v>39</v>
      </c>
      <c r="M6" s="87" t="s">
        <v>40</v>
      </c>
      <c r="N6" s="87" t="s">
        <v>41</v>
      </c>
      <c r="O6" s="87"/>
      <c r="P6" s="87"/>
      <c r="Q6" s="87"/>
      <c r="R6" s="87"/>
      <c r="S6" s="87"/>
      <c r="T6" s="87"/>
    </row>
    <row r="7" ht="48" customHeight="1" spans="1:20">
      <c r="A7" s="88" t="s">
        <v>42</v>
      </c>
      <c r="B7" s="43" t="s">
        <v>43</v>
      </c>
      <c r="C7" s="43" t="s">
        <v>44</v>
      </c>
      <c r="D7" s="43" t="s">
        <v>45</v>
      </c>
      <c r="E7" s="88" t="s">
        <v>46</v>
      </c>
      <c r="F7" s="43" t="s">
        <v>47</v>
      </c>
      <c r="G7" s="43" t="s">
        <v>48</v>
      </c>
      <c r="H7" s="88" t="s">
        <v>49</v>
      </c>
      <c r="I7" s="43" t="s">
        <v>50</v>
      </c>
      <c r="J7" s="43">
        <v>10</v>
      </c>
      <c r="K7" s="73">
        <v>11</v>
      </c>
      <c r="L7" s="73">
        <v>12</v>
      </c>
      <c r="M7" s="73">
        <v>13</v>
      </c>
      <c r="N7" s="43">
        <v>14</v>
      </c>
      <c r="O7" s="43">
        <v>15</v>
      </c>
      <c r="P7" s="73">
        <v>16</v>
      </c>
      <c r="Q7" s="73">
        <v>17</v>
      </c>
      <c r="R7" s="73">
        <v>18</v>
      </c>
      <c r="S7" s="73">
        <v>19</v>
      </c>
      <c r="T7" s="73">
        <v>20</v>
      </c>
    </row>
    <row r="8" ht="55" customHeight="1" spans="1:20">
      <c r="A8" s="44" t="s">
        <v>51</v>
      </c>
      <c r="B8" s="44" t="s">
        <v>52</v>
      </c>
      <c r="C8" s="7">
        <v>1666.502385</v>
      </c>
      <c r="D8" s="7">
        <v>1626.502385</v>
      </c>
      <c r="E8" s="7">
        <v>1615.302385</v>
      </c>
      <c r="F8" s="7"/>
      <c r="G8" s="7"/>
      <c r="H8" s="7">
        <v>11.2</v>
      </c>
      <c r="I8" s="7">
        <v>40</v>
      </c>
      <c r="J8" s="7"/>
      <c r="K8" s="69"/>
      <c r="L8" s="69"/>
      <c r="M8" s="69"/>
      <c r="N8" s="7">
        <v>40</v>
      </c>
      <c r="O8" s="7"/>
      <c r="P8" s="69"/>
      <c r="Q8" s="69"/>
      <c r="R8" s="69"/>
      <c r="S8" s="69"/>
      <c r="T8" s="69"/>
    </row>
    <row r="9" ht="47" customHeight="1" spans="1:20">
      <c r="A9" s="45" t="s">
        <v>29</v>
      </c>
      <c r="B9" s="45"/>
      <c r="C9" s="7">
        <v>1666.502385</v>
      </c>
      <c r="D9" s="7">
        <v>1626.502385</v>
      </c>
      <c r="E9" s="7">
        <v>1615.302385</v>
      </c>
      <c r="F9" s="7"/>
      <c r="G9" s="7"/>
      <c r="H9" s="7">
        <v>11.2</v>
      </c>
      <c r="I9" s="7">
        <v>40</v>
      </c>
      <c r="J9" s="7"/>
      <c r="K9" s="69"/>
      <c r="L9" s="69"/>
      <c r="M9" s="69"/>
      <c r="N9" s="7">
        <v>40</v>
      </c>
      <c r="O9" s="7"/>
      <c r="P9" s="69"/>
      <c r="Q9" s="69"/>
      <c r="R9" s="69"/>
      <c r="S9" s="69"/>
      <c r="T9" s="69"/>
    </row>
  </sheetData>
  <mergeCells count="22">
    <mergeCell ref="S1:T1"/>
    <mergeCell ref="A2:T2"/>
    <mergeCell ref="A3:D3"/>
    <mergeCell ref="S3:T3"/>
    <mergeCell ref="D4:N4"/>
    <mergeCell ref="O4:T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 ref="T5:T6"/>
  </mergeCells>
  <pageMargins left="0.75" right="0.75" top="1" bottom="1" header="0.5" footer="0.5"/>
  <pageSetup paperSize="1" scale="62" fitToHeight="0" pageOrder="overThenDown"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24"/>
  <sheetViews>
    <sheetView showZeros="0" topLeftCell="A2" workbookViewId="0">
      <selection activeCell="E30" sqref="E30"/>
    </sheetView>
  </sheetViews>
  <sheetFormatPr defaultColWidth="8.85" defaultRowHeight="15" customHeight="1"/>
  <cols>
    <col min="1" max="1" width="14.625" customWidth="1"/>
    <col min="2" max="2" width="28.575" customWidth="1"/>
    <col min="3" max="3" width="11.625" customWidth="1"/>
    <col min="4" max="4" width="13.125" customWidth="1"/>
    <col min="5" max="5" width="11.625" customWidth="1"/>
    <col min="6" max="6" width="12.375" customWidth="1"/>
    <col min="7" max="7" width="10.25" customWidth="1"/>
    <col min="8" max="8" width="9.25" style="16" customWidth="1"/>
    <col min="9" max="9" width="9.875" customWidth="1"/>
    <col min="10" max="10" width="11.875" customWidth="1"/>
    <col min="11" max="11" width="9.375" customWidth="1"/>
    <col min="12" max="12" width="11.25" customWidth="1"/>
    <col min="13" max="13" width="9.125" style="16" customWidth="1"/>
    <col min="14" max="14" width="12.875" style="16" customWidth="1"/>
    <col min="15" max="15" width="9" style="16" customWidth="1"/>
  </cols>
  <sheetData>
    <row r="1" ht="18.75" customHeight="1" spans="1:15">
      <c r="A1" s="35"/>
      <c r="B1" s="35"/>
      <c r="C1" s="35"/>
      <c r="D1" s="35"/>
      <c r="E1" s="35"/>
      <c r="F1" s="35"/>
      <c r="G1" s="35"/>
      <c r="H1" s="62"/>
      <c r="I1" s="35"/>
      <c r="J1" s="56"/>
      <c r="K1" s="56"/>
      <c r="L1" s="56"/>
      <c r="M1" s="40"/>
      <c r="N1" s="39" t="s">
        <v>53</v>
      </c>
      <c r="O1" s="40"/>
    </row>
    <row r="2" ht="37.5" customHeight="1" spans="1:15">
      <c r="A2" s="37" t="s">
        <v>54</v>
      </c>
      <c r="B2" s="37"/>
      <c r="C2" s="37"/>
      <c r="D2" s="37"/>
      <c r="E2" s="37"/>
      <c r="F2" s="37"/>
      <c r="G2" s="37"/>
      <c r="H2" s="63"/>
      <c r="I2" s="37"/>
      <c r="J2" s="37"/>
      <c r="K2" s="57"/>
      <c r="L2" s="57"/>
      <c r="M2" s="85"/>
      <c r="N2" s="85"/>
      <c r="O2" s="85"/>
    </row>
    <row r="3" ht="18.75" customHeight="1" spans="1:15">
      <c r="A3" s="38" t="str">
        <f>"单位名称："&amp;"易门县职业高级中学"</f>
        <v>单位名称：易门县职业高级中学</v>
      </c>
      <c r="B3" s="38"/>
      <c r="C3" s="38"/>
      <c r="D3" s="38"/>
      <c r="E3" s="38"/>
      <c r="F3" s="38"/>
      <c r="G3" s="38"/>
      <c r="H3" s="38"/>
      <c r="I3" s="38"/>
      <c r="J3" s="56"/>
      <c r="K3" s="56"/>
      <c r="L3" s="56"/>
      <c r="M3" s="40"/>
      <c r="N3" s="39" t="s">
        <v>26</v>
      </c>
      <c r="O3" s="40"/>
    </row>
    <row r="4" ht="37" customHeight="1" spans="1:15">
      <c r="A4" s="41" t="s">
        <v>55</v>
      </c>
      <c r="B4" s="41" t="s">
        <v>56</v>
      </c>
      <c r="C4" s="42" t="s">
        <v>29</v>
      </c>
      <c r="D4" s="42" t="s">
        <v>32</v>
      </c>
      <c r="E4" s="42"/>
      <c r="F4" s="42"/>
      <c r="G4" s="41" t="s">
        <v>33</v>
      </c>
      <c r="H4" s="41" t="s">
        <v>34</v>
      </c>
      <c r="I4" s="41" t="s">
        <v>57</v>
      </c>
      <c r="J4" s="42" t="s">
        <v>36</v>
      </c>
      <c r="K4" s="42"/>
      <c r="L4" s="42"/>
      <c r="M4" s="41"/>
      <c r="N4" s="41"/>
      <c r="O4" s="41"/>
    </row>
    <row r="5" ht="48" customHeight="1" spans="1:15">
      <c r="A5" s="41"/>
      <c r="B5" s="41"/>
      <c r="C5" s="42"/>
      <c r="D5" s="42" t="s">
        <v>31</v>
      </c>
      <c r="E5" s="42" t="s">
        <v>58</v>
      </c>
      <c r="F5" s="42" t="s">
        <v>59</v>
      </c>
      <c r="G5" s="41"/>
      <c r="H5" s="41"/>
      <c r="I5" s="41"/>
      <c r="J5" s="42" t="s">
        <v>31</v>
      </c>
      <c r="K5" s="42" t="s">
        <v>60</v>
      </c>
      <c r="L5" s="73" t="s">
        <v>61</v>
      </c>
      <c r="M5" s="73" t="s">
        <v>62</v>
      </c>
      <c r="N5" s="73" t="s">
        <v>63</v>
      </c>
      <c r="O5" s="73" t="s">
        <v>64</v>
      </c>
    </row>
    <row r="6" ht="25" customHeight="1" spans="1:15">
      <c r="A6" s="43" t="s">
        <v>42</v>
      </c>
      <c r="B6" s="43" t="s">
        <v>43</v>
      </c>
      <c r="C6" s="43" t="s">
        <v>44</v>
      </c>
      <c r="D6" s="43" t="s">
        <v>45</v>
      </c>
      <c r="E6" s="43" t="s">
        <v>46</v>
      </c>
      <c r="F6" s="43" t="s">
        <v>47</v>
      </c>
      <c r="G6" s="43" t="s">
        <v>48</v>
      </c>
      <c r="H6" s="73" t="s">
        <v>49</v>
      </c>
      <c r="I6" s="43" t="s">
        <v>50</v>
      </c>
      <c r="J6" s="43" t="s">
        <v>65</v>
      </c>
      <c r="K6" s="43">
        <v>11</v>
      </c>
      <c r="L6" s="43">
        <v>12</v>
      </c>
      <c r="M6" s="73">
        <v>13</v>
      </c>
      <c r="N6" s="73">
        <v>14</v>
      </c>
      <c r="O6" s="73">
        <v>15</v>
      </c>
    </row>
    <row r="7" ht="25" customHeight="1" spans="1:15">
      <c r="A7" s="44" t="s">
        <v>66</v>
      </c>
      <c r="B7" s="44" t="s">
        <v>67</v>
      </c>
      <c r="C7" s="7">
        <v>1203.77</v>
      </c>
      <c r="D7" s="7">
        <v>1152.57</v>
      </c>
      <c r="E7" s="7">
        <v>1105.36</v>
      </c>
      <c r="F7" s="7">
        <v>47.21</v>
      </c>
      <c r="G7" s="7"/>
      <c r="H7" s="69"/>
      <c r="I7" s="7">
        <v>11.2</v>
      </c>
      <c r="J7" s="7">
        <v>40</v>
      </c>
      <c r="K7" s="7"/>
      <c r="L7" s="7"/>
      <c r="M7" s="69"/>
      <c r="N7" s="69"/>
      <c r="O7" s="69">
        <v>40</v>
      </c>
    </row>
    <row r="8" ht="25" customHeight="1" spans="1:15">
      <c r="A8" s="76" t="s">
        <v>68</v>
      </c>
      <c r="B8" s="76" t="s">
        <v>69</v>
      </c>
      <c r="C8" s="7">
        <v>1203.77</v>
      </c>
      <c r="D8" s="7">
        <v>1152.57</v>
      </c>
      <c r="E8" s="7">
        <v>1105.36</v>
      </c>
      <c r="F8" s="7">
        <v>47.21</v>
      </c>
      <c r="G8" s="7"/>
      <c r="H8" s="69"/>
      <c r="I8" s="7">
        <v>11.2</v>
      </c>
      <c r="J8" s="7">
        <v>40</v>
      </c>
      <c r="K8" s="7"/>
      <c r="L8" s="7"/>
      <c r="M8" s="69"/>
      <c r="N8" s="69"/>
      <c r="O8" s="69">
        <v>40</v>
      </c>
    </row>
    <row r="9" ht="25" customHeight="1" spans="1:15">
      <c r="A9" s="77" t="s">
        <v>70</v>
      </c>
      <c r="B9" s="77" t="s">
        <v>71</v>
      </c>
      <c r="C9" s="7">
        <v>1203.77</v>
      </c>
      <c r="D9" s="7">
        <v>1152.57</v>
      </c>
      <c r="E9" s="7">
        <v>1105.36</v>
      </c>
      <c r="F9" s="7">
        <v>47.21</v>
      </c>
      <c r="G9" s="7"/>
      <c r="H9" s="69"/>
      <c r="I9" s="7">
        <v>11.2</v>
      </c>
      <c r="J9" s="7">
        <v>40</v>
      </c>
      <c r="K9" s="7"/>
      <c r="L9" s="7"/>
      <c r="M9" s="69"/>
      <c r="N9" s="69"/>
      <c r="O9" s="69">
        <v>40</v>
      </c>
    </row>
    <row r="10" ht="25" customHeight="1" spans="1:15">
      <c r="A10" s="44" t="s">
        <v>72</v>
      </c>
      <c r="B10" s="44" t="s">
        <v>73</v>
      </c>
      <c r="C10" s="7">
        <v>176.727248</v>
      </c>
      <c r="D10" s="7">
        <v>176.727248</v>
      </c>
      <c r="E10" s="7">
        <v>170.757248</v>
      </c>
      <c r="F10" s="7">
        <v>5.97</v>
      </c>
      <c r="G10" s="7"/>
      <c r="H10" s="69"/>
      <c r="I10" s="7"/>
      <c r="J10" s="7"/>
      <c r="K10" s="7"/>
      <c r="L10" s="7"/>
      <c r="M10" s="69"/>
      <c r="N10" s="69"/>
      <c r="O10" s="69"/>
    </row>
    <row r="11" ht="25" customHeight="1" spans="1:15">
      <c r="A11" s="76" t="s">
        <v>74</v>
      </c>
      <c r="B11" s="76" t="s">
        <v>75</v>
      </c>
      <c r="C11" s="7">
        <v>170.757248</v>
      </c>
      <c r="D11" s="7">
        <v>170.757248</v>
      </c>
      <c r="E11" s="7">
        <v>170.757248</v>
      </c>
      <c r="F11" s="7"/>
      <c r="G11" s="7"/>
      <c r="H11" s="69"/>
      <c r="I11" s="7"/>
      <c r="J11" s="7"/>
      <c r="K11" s="7"/>
      <c r="L11" s="7"/>
      <c r="M11" s="69"/>
      <c r="N11" s="69"/>
      <c r="O11" s="69"/>
    </row>
    <row r="12" ht="25" customHeight="1" spans="1:15">
      <c r="A12" s="77" t="s">
        <v>76</v>
      </c>
      <c r="B12" s="77" t="s">
        <v>77</v>
      </c>
      <c r="C12" s="7">
        <v>170.757248</v>
      </c>
      <c r="D12" s="7">
        <v>170.757248</v>
      </c>
      <c r="E12" s="7">
        <v>170.757248</v>
      </c>
      <c r="F12" s="7"/>
      <c r="G12" s="7"/>
      <c r="H12" s="69"/>
      <c r="I12" s="7"/>
      <c r="J12" s="7"/>
      <c r="K12" s="7"/>
      <c r="L12" s="7"/>
      <c r="M12" s="69"/>
      <c r="N12" s="69"/>
      <c r="O12" s="69"/>
    </row>
    <row r="13" ht="25" customHeight="1" spans="1:15">
      <c r="A13" s="76" t="s">
        <v>78</v>
      </c>
      <c r="B13" s="76" t="s">
        <v>79</v>
      </c>
      <c r="C13" s="7">
        <v>5.97</v>
      </c>
      <c r="D13" s="7">
        <v>5.97</v>
      </c>
      <c r="E13" s="7"/>
      <c r="F13" s="7">
        <v>5.97</v>
      </c>
      <c r="G13" s="7"/>
      <c r="H13" s="69"/>
      <c r="I13" s="7"/>
      <c r="J13" s="7"/>
      <c r="K13" s="7"/>
      <c r="L13" s="7"/>
      <c r="M13" s="69"/>
      <c r="N13" s="69"/>
      <c r="O13" s="69"/>
    </row>
    <row r="14" ht="25" customHeight="1" spans="1:15">
      <c r="A14" s="77" t="s">
        <v>80</v>
      </c>
      <c r="B14" s="77" t="s">
        <v>81</v>
      </c>
      <c r="C14" s="7">
        <v>5.97</v>
      </c>
      <c r="D14" s="7">
        <v>5.97</v>
      </c>
      <c r="E14" s="7"/>
      <c r="F14" s="7">
        <v>5.97</v>
      </c>
      <c r="G14" s="7"/>
      <c r="H14" s="69"/>
      <c r="I14" s="7"/>
      <c r="J14" s="7"/>
      <c r="K14" s="7"/>
      <c r="L14" s="7"/>
      <c r="M14" s="69"/>
      <c r="N14" s="69"/>
      <c r="O14" s="69"/>
    </row>
    <row r="15" ht="25" customHeight="1" spans="1:15">
      <c r="A15" s="44" t="s">
        <v>82</v>
      </c>
      <c r="B15" s="44" t="s">
        <v>83</v>
      </c>
      <c r="C15" s="7">
        <v>149.467627</v>
      </c>
      <c r="D15" s="7">
        <v>149.467627</v>
      </c>
      <c r="E15" s="7">
        <v>149.467627</v>
      </c>
      <c r="F15" s="7"/>
      <c r="G15" s="7"/>
      <c r="H15" s="69"/>
      <c r="I15" s="7"/>
      <c r="J15" s="7"/>
      <c r="K15" s="7"/>
      <c r="L15" s="7"/>
      <c r="M15" s="69"/>
      <c r="N15" s="69"/>
      <c r="O15" s="69"/>
    </row>
    <row r="16" ht="25" customHeight="1" spans="1:15">
      <c r="A16" s="76" t="s">
        <v>84</v>
      </c>
      <c r="B16" s="76" t="s">
        <v>85</v>
      </c>
      <c r="C16" s="7">
        <v>149.467627</v>
      </c>
      <c r="D16" s="7">
        <v>149.467627</v>
      </c>
      <c r="E16" s="7">
        <v>149.467627</v>
      </c>
      <c r="F16" s="7"/>
      <c r="G16" s="7"/>
      <c r="H16" s="69"/>
      <c r="I16" s="7"/>
      <c r="J16" s="7"/>
      <c r="K16" s="7"/>
      <c r="L16" s="7"/>
      <c r="M16" s="69"/>
      <c r="N16" s="69"/>
      <c r="O16" s="69"/>
    </row>
    <row r="17" ht="25" customHeight="1" spans="1:15">
      <c r="A17" s="77" t="s">
        <v>86</v>
      </c>
      <c r="B17" s="77" t="s">
        <v>87</v>
      </c>
      <c r="C17" s="7">
        <v>88.580322</v>
      </c>
      <c r="D17" s="7">
        <v>88.580322</v>
      </c>
      <c r="E17" s="7">
        <v>88.580322</v>
      </c>
      <c r="F17" s="7"/>
      <c r="G17" s="7"/>
      <c r="H17" s="69"/>
      <c r="I17" s="7"/>
      <c r="J17" s="7"/>
      <c r="K17" s="7"/>
      <c r="L17" s="7"/>
      <c r="M17" s="69"/>
      <c r="N17" s="69"/>
      <c r="O17" s="69"/>
    </row>
    <row r="18" ht="25" customHeight="1" spans="1:15">
      <c r="A18" s="77" t="s">
        <v>88</v>
      </c>
      <c r="B18" s="77" t="s">
        <v>89</v>
      </c>
      <c r="C18" s="7">
        <v>52.488274</v>
      </c>
      <c r="D18" s="7">
        <v>52.488274</v>
      </c>
      <c r="E18" s="7">
        <v>52.488274</v>
      </c>
      <c r="F18" s="7"/>
      <c r="G18" s="7"/>
      <c r="H18" s="69"/>
      <c r="I18" s="7"/>
      <c r="J18" s="7"/>
      <c r="K18" s="7"/>
      <c r="L18" s="7"/>
      <c r="M18" s="69"/>
      <c r="N18" s="69"/>
      <c r="O18" s="69"/>
    </row>
    <row r="19" ht="25" customHeight="1" spans="1:15">
      <c r="A19" s="77" t="s">
        <v>90</v>
      </c>
      <c r="B19" s="77" t="s">
        <v>91</v>
      </c>
      <c r="C19" s="7">
        <v>8.399031</v>
      </c>
      <c r="D19" s="7">
        <v>8.399031</v>
      </c>
      <c r="E19" s="7">
        <v>8.399031</v>
      </c>
      <c r="F19" s="7"/>
      <c r="G19" s="7"/>
      <c r="H19" s="69"/>
      <c r="I19" s="7"/>
      <c r="J19" s="7"/>
      <c r="K19" s="7"/>
      <c r="L19" s="7"/>
      <c r="M19" s="69"/>
      <c r="N19" s="69"/>
      <c r="O19" s="69"/>
    </row>
    <row r="20" ht="25" customHeight="1" spans="1:15">
      <c r="A20" s="44" t="s">
        <v>92</v>
      </c>
      <c r="B20" s="44" t="s">
        <v>93</v>
      </c>
      <c r="C20" s="7">
        <v>136.5264</v>
      </c>
      <c r="D20" s="7">
        <v>136.5264</v>
      </c>
      <c r="E20" s="7">
        <v>136.5264</v>
      </c>
      <c r="F20" s="7"/>
      <c r="G20" s="7"/>
      <c r="H20" s="69"/>
      <c r="I20" s="7"/>
      <c r="J20" s="7"/>
      <c r="K20" s="7"/>
      <c r="L20" s="7"/>
      <c r="M20" s="69"/>
      <c r="N20" s="69"/>
      <c r="O20" s="69"/>
    </row>
    <row r="21" ht="25" customHeight="1" spans="1:15">
      <c r="A21" s="76" t="s">
        <v>94</v>
      </c>
      <c r="B21" s="76" t="s">
        <v>95</v>
      </c>
      <c r="C21" s="7">
        <v>136.5264</v>
      </c>
      <c r="D21" s="7">
        <v>136.5264</v>
      </c>
      <c r="E21" s="7">
        <v>136.5264</v>
      </c>
      <c r="F21" s="7"/>
      <c r="G21" s="7"/>
      <c r="H21" s="69"/>
      <c r="I21" s="7"/>
      <c r="J21" s="7"/>
      <c r="K21" s="7"/>
      <c r="L21" s="7"/>
      <c r="M21" s="69"/>
      <c r="N21" s="69"/>
      <c r="O21" s="69"/>
    </row>
    <row r="22" ht="25" customHeight="1" spans="1:15">
      <c r="A22" s="77" t="s">
        <v>96</v>
      </c>
      <c r="B22" s="77" t="s">
        <v>97</v>
      </c>
      <c r="C22" s="7">
        <v>120.8676</v>
      </c>
      <c r="D22" s="7">
        <v>120.8676</v>
      </c>
      <c r="E22" s="7">
        <v>120.8676</v>
      </c>
      <c r="F22" s="7"/>
      <c r="G22" s="7"/>
      <c r="H22" s="69"/>
      <c r="I22" s="7"/>
      <c r="J22" s="7"/>
      <c r="K22" s="7"/>
      <c r="L22" s="7"/>
      <c r="M22" s="69"/>
      <c r="N22" s="69"/>
      <c r="O22" s="69"/>
    </row>
    <row r="23" ht="25" customHeight="1" spans="1:15">
      <c r="A23" s="77" t="s">
        <v>98</v>
      </c>
      <c r="B23" s="77" t="s">
        <v>99</v>
      </c>
      <c r="C23" s="7">
        <v>15.6588</v>
      </c>
      <c r="D23" s="7">
        <v>15.6588</v>
      </c>
      <c r="E23" s="7">
        <v>15.6588</v>
      </c>
      <c r="F23" s="7"/>
      <c r="G23" s="7"/>
      <c r="H23" s="69"/>
      <c r="I23" s="7"/>
      <c r="J23" s="7"/>
      <c r="K23" s="7"/>
      <c r="L23" s="7"/>
      <c r="M23" s="69"/>
      <c r="N23" s="69"/>
      <c r="O23" s="69"/>
    </row>
    <row r="24" ht="25" customHeight="1" spans="1:15">
      <c r="A24" s="45" t="s">
        <v>100</v>
      </c>
      <c r="B24" s="45"/>
      <c r="C24" s="7">
        <v>1666.502385</v>
      </c>
      <c r="D24" s="7">
        <v>1615.302385</v>
      </c>
      <c r="E24" s="7">
        <v>1562.116385</v>
      </c>
      <c r="F24" s="7">
        <v>53.18</v>
      </c>
      <c r="G24" s="7"/>
      <c r="H24" s="69"/>
      <c r="I24" s="7">
        <v>11.2</v>
      </c>
      <c r="J24" s="7">
        <v>40</v>
      </c>
      <c r="K24" s="7"/>
      <c r="L24" s="7"/>
      <c r="M24" s="69"/>
      <c r="N24" s="69"/>
      <c r="O24" s="69">
        <v>40</v>
      </c>
    </row>
  </sheetData>
  <mergeCells count="13">
    <mergeCell ref="N1:O1"/>
    <mergeCell ref="A2:O2"/>
    <mergeCell ref="A3:I3"/>
    <mergeCell ref="N3:O3"/>
    <mergeCell ref="D4:F4"/>
    <mergeCell ref="J4:O4"/>
    <mergeCell ref="A24:B24"/>
    <mergeCell ref="A4:A5"/>
    <mergeCell ref="B4:B5"/>
    <mergeCell ref="C4:C5"/>
    <mergeCell ref="G4:G5"/>
    <mergeCell ref="H4:H5"/>
    <mergeCell ref="I4:I5"/>
  </mergeCells>
  <pageMargins left="0.75" right="0.75" top="1" bottom="1" header="0.5" footer="0.5"/>
  <pageSetup paperSize="1" scale="66" fitToHeight="0" pageOrder="overThenDown"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16"/>
  <sheetViews>
    <sheetView showZeros="0" workbookViewId="0">
      <selection activeCell="G15" sqref="G15"/>
    </sheetView>
  </sheetViews>
  <sheetFormatPr defaultColWidth="8.85" defaultRowHeight="15" customHeight="1" outlineLevelCol="3"/>
  <cols>
    <col min="1" max="1" width="31.25" customWidth="1"/>
    <col min="2" max="3" width="27.5" customWidth="1"/>
    <col min="4" max="4" width="30.125" customWidth="1"/>
  </cols>
  <sheetData>
    <row r="1" ht="21" customHeight="1" spans="1:4">
      <c r="A1" s="35"/>
      <c r="B1" s="35"/>
      <c r="C1" s="35"/>
      <c r="D1" s="59" t="s">
        <v>101</v>
      </c>
    </row>
    <row r="2" ht="45" customHeight="1" spans="1:4">
      <c r="A2" s="37" t="s">
        <v>102</v>
      </c>
      <c r="B2" s="37"/>
      <c r="C2" s="37"/>
      <c r="D2" s="37"/>
    </row>
    <row r="3" ht="36" customHeight="1" spans="1:4">
      <c r="A3" s="52" t="str">
        <f>"单位名称："&amp;"易门县职业高级中学"</f>
        <v>单位名称：易门县职业高级中学</v>
      </c>
      <c r="B3" s="52"/>
      <c r="C3" s="78"/>
      <c r="D3" s="59" t="s">
        <v>2</v>
      </c>
    </row>
    <row r="4" ht="22.5" customHeight="1" spans="1:4">
      <c r="A4" s="79" t="s">
        <v>3</v>
      </c>
      <c r="B4" s="79"/>
      <c r="C4" s="79" t="s">
        <v>4</v>
      </c>
      <c r="D4" s="79"/>
    </row>
    <row r="5" ht="18.75" customHeight="1" spans="1:4">
      <c r="A5" s="79" t="s">
        <v>5</v>
      </c>
      <c r="B5" s="79" t="s">
        <v>6</v>
      </c>
      <c r="C5" s="79" t="s">
        <v>103</v>
      </c>
      <c r="D5" s="79" t="s">
        <v>6</v>
      </c>
    </row>
    <row r="6" ht="18.75" customHeight="1" spans="1:4">
      <c r="A6" s="79"/>
      <c r="B6" s="79"/>
      <c r="C6" s="79"/>
      <c r="D6" s="79"/>
    </row>
    <row r="7" ht="30" customHeight="1" spans="1:4">
      <c r="A7" s="80" t="s">
        <v>104</v>
      </c>
      <c r="B7" s="7">
        <v>1615.302385</v>
      </c>
      <c r="C7" s="80" t="s">
        <v>105</v>
      </c>
      <c r="D7" s="7">
        <v>1615.302385</v>
      </c>
    </row>
    <row r="8" ht="30" customHeight="1" spans="1:4">
      <c r="A8" s="80" t="s">
        <v>106</v>
      </c>
      <c r="B8" s="7">
        <v>1615.302385</v>
      </c>
      <c r="C8" s="80" t="str">
        <f>"（"&amp;"一"&amp;"）"&amp;"教育支出"</f>
        <v>（一）教育支出</v>
      </c>
      <c r="D8" s="7">
        <v>1152.57</v>
      </c>
    </row>
    <row r="9" ht="30" customHeight="1" spans="1:4">
      <c r="A9" s="80" t="s">
        <v>107</v>
      </c>
      <c r="B9" s="7"/>
      <c r="C9" s="80" t="str">
        <f>"（"&amp;"二"&amp;"）"&amp;"社会保障和就业支出"</f>
        <v>（二）社会保障和就业支出</v>
      </c>
      <c r="D9" s="7">
        <v>176.727248</v>
      </c>
    </row>
    <row r="10" ht="30" customHeight="1" spans="1:4">
      <c r="A10" s="80" t="s">
        <v>108</v>
      </c>
      <c r="B10" s="7"/>
      <c r="C10" s="80" t="str">
        <f>"（"&amp;"三"&amp;"）"&amp;"卫生健康支出"</f>
        <v>（三）卫生健康支出</v>
      </c>
      <c r="D10" s="7">
        <v>149.467627</v>
      </c>
    </row>
    <row r="11" ht="30" customHeight="1" spans="1:4">
      <c r="A11" s="80" t="s">
        <v>109</v>
      </c>
      <c r="B11" s="7"/>
      <c r="C11" s="80" t="str">
        <f>"（"&amp;"四"&amp;"）"&amp;"住房保障支出"</f>
        <v>（四）住房保障支出</v>
      </c>
      <c r="D11" s="7">
        <v>136.5264</v>
      </c>
    </row>
    <row r="12" ht="30" customHeight="1" spans="1:4">
      <c r="A12" s="80" t="s">
        <v>106</v>
      </c>
      <c r="B12" s="7"/>
      <c r="C12" s="80"/>
      <c r="D12" s="7"/>
    </row>
    <row r="13" ht="30" customHeight="1" spans="1:4">
      <c r="A13" s="80" t="s">
        <v>107</v>
      </c>
      <c r="B13" s="7"/>
      <c r="C13" s="80"/>
      <c r="D13" s="7"/>
    </row>
    <row r="14" ht="30" customHeight="1" spans="1:4">
      <c r="A14" s="80" t="s">
        <v>108</v>
      </c>
      <c r="B14" s="7"/>
      <c r="C14" s="80"/>
      <c r="D14" s="7"/>
    </row>
    <row r="15" ht="30" customHeight="1" spans="1:4">
      <c r="A15" s="81"/>
      <c r="B15" s="7"/>
      <c r="C15" s="80" t="s">
        <v>110</v>
      </c>
      <c r="D15" s="7"/>
    </row>
    <row r="16" ht="30" customHeight="1" spans="1:4">
      <c r="A16" s="82" t="s">
        <v>111</v>
      </c>
      <c r="B16" s="83">
        <v>1615.302385</v>
      </c>
      <c r="C16" s="84" t="s">
        <v>112</v>
      </c>
      <c r="D16" s="83">
        <v>1615.302385</v>
      </c>
    </row>
  </sheetData>
  <mergeCells count="8">
    <mergeCell ref="A2:D2"/>
    <mergeCell ref="A3:B3"/>
    <mergeCell ref="A4:B4"/>
    <mergeCell ref="C4:D4"/>
    <mergeCell ref="A5:A6"/>
    <mergeCell ref="B5:B6"/>
    <mergeCell ref="C5:C6"/>
    <mergeCell ref="D5:D6"/>
  </mergeCells>
  <pageMargins left="0.75" right="0.75" top="1" bottom="1" header="0.5" footer="0.5"/>
  <pageSetup paperSize="1" fitToHeight="0" pageOrder="overThenDown"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24"/>
  <sheetViews>
    <sheetView showZeros="0" workbookViewId="0">
      <selection activeCell="K9" sqref="K9"/>
    </sheetView>
  </sheetViews>
  <sheetFormatPr defaultColWidth="8.85" defaultRowHeight="15" customHeight="1" outlineLevelCol="6"/>
  <cols>
    <col min="1" max="1" width="21.425" customWidth="1"/>
    <col min="2" max="2" width="23.375" customWidth="1"/>
    <col min="3" max="3" width="18.25" customWidth="1"/>
    <col min="4" max="7" width="21.425" customWidth="1"/>
  </cols>
  <sheetData>
    <row r="1" ht="18.75" customHeight="1" spans="1:7">
      <c r="A1" s="35"/>
      <c r="B1" s="35"/>
      <c r="C1" s="35"/>
      <c r="D1" s="35"/>
      <c r="E1" s="35"/>
      <c r="F1" s="35"/>
      <c r="G1" s="36" t="s">
        <v>113</v>
      </c>
    </row>
    <row r="2" ht="37.5" customHeight="1" spans="1:7">
      <c r="A2" s="37" t="s">
        <v>114</v>
      </c>
      <c r="B2" s="37"/>
      <c r="C2" s="37"/>
      <c r="D2" s="37"/>
      <c r="E2" s="37"/>
      <c r="F2" s="37"/>
      <c r="G2" s="37"/>
    </row>
    <row r="3" ht="18.75" customHeight="1" spans="1:7">
      <c r="A3" s="38" t="str">
        <f>"单位名称："&amp;"易门县职业高级中学"</f>
        <v>单位名称：易门县职业高级中学</v>
      </c>
      <c r="B3" s="38"/>
      <c r="C3" s="38"/>
      <c r="D3" s="39"/>
      <c r="E3" s="39"/>
      <c r="F3" s="39"/>
      <c r="G3" s="40" t="s">
        <v>26</v>
      </c>
    </row>
    <row r="4" ht="18.75" customHeight="1" spans="1:7">
      <c r="A4" s="41" t="s">
        <v>115</v>
      </c>
      <c r="B4" s="41" t="s">
        <v>56</v>
      </c>
      <c r="C4" s="42" t="s">
        <v>29</v>
      </c>
      <c r="D4" s="42" t="s">
        <v>58</v>
      </c>
      <c r="E4" s="42"/>
      <c r="F4" s="42"/>
      <c r="G4" s="41" t="s">
        <v>59</v>
      </c>
    </row>
    <row r="5" ht="18.75" customHeight="1" spans="1:7">
      <c r="A5" s="41" t="s">
        <v>55</v>
      </c>
      <c r="B5" s="41" t="s">
        <v>56</v>
      </c>
      <c r="C5" s="42"/>
      <c r="D5" s="42" t="s">
        <v>31</v>
      </c>
      <c r="E5" s="42" t="s">
        <v>116</v>
      </c>
      <c r="F5" s="42" t="s">
        <v>117</v>
      </c>
      <c r="G5" s="41"/>
    </row>
    <row r="6" ht="18.75" customHeight="1" spans="1:7">
      <c r="A6" s="43" t="s">
        <v>42</v>
      </c>
      <c r="B6" s="43" t="s">
        <v>43</v>
      </c>
      <c r="C6" s="43" t="s">
        <v>44</v>
      </c>
      <c r="D6" s="43" t="s">
        <v>45</v>
      </c>
      <c r="E6" s="43" t="s">
        <v>46</v>
      </c>
      <c r="F6" s="43" t="s">
        <v>47</v>
      </c>
      <c r="G6" s="43" t="s">
        <v>48</v>
      </c>
    </row>
    <row r="7" ht="20.25" customHeight="1" spans="1:7">
      <c r="A7" s="44" t="s">
        <v>66</v>
      </c>
      <c r="B7" s="44" t="s">
        <v>67</v>
      </c>
      <c r="C7" s="7">
        <v>1152.57</v>
      </c>
      <c r="D7" s="7">
        <v>1105.36</v>
      </c>
      <c r="E7" s="7">
        <v>1077.35</v>
      </c>
      <c r="F7" s="7">
        <v>28.00848</v>
      </c>
      <c r="G7" s="7">
        <v>47.21</v>
      </c>
    </row>
    <row r="8" ht="20.25" customHeight="1" spans="1:7">
      <c r="A8" s="76" t="s">
        <v>68</v>
      </c>
      <c r="B8" s="76" t="s">
        <v>69</v>
      </c>
      <c r="C8" s="7">
        <v>1152.57</v>
      </c>
      <c r="D8" s="7">
        <v>1105.36</v>
      </c>
      <c r="E8" s="7">
        <v>1077.35</v>
      </c>
      <c r="F8" s="7">
        <v>28.00848</v>
      </c>
      <c r="G8" s="7">
        <v>47.21</v>
      </c>
    </row>
    <row r="9" ht="20.25" customHeight="1" spans="1:7">
      <c r="A9" s="77" t="s">
        <v>70</v>
      </c>
      <c r="B9" s="77" t="s">
        <v>71</v>
      </c>
      <c r="C9" s="7">
        <v>1152.57</v>
      </c>
      <c r="D9" s="7">
        <v>1105.36</v>
      </c>
      <c r="E9" s="7">
        <v>1077.35</v>
      </c>
      <c r="F9" s="7">
        <v>28.00848</v>
      </c>
      <c r="G9" s="7">
        <v>47.21</v>
      </c>
    </row>
    <row r="10" ht="20.25" customHeight="1" spans="1:7">
      <c r="A10" s="44" t="s">
        <v>72</v>
      </c>
      <c r="B10" s="44" t="s">
        <v>73</v>
      </c>
      <c r="C10" s="7">
        <v>176.727248</v>
      </c>
      <c r="D10" s="7">
        <v>170.757248</v>
      </c>
      <c r="E10" s="7">
        <v>170.757248</v>
      </c>
      <c r="F10" s="7"/>
      <c r="G10" s="7">
        <v>5.97</v>
      </c>
    </row>
    <row r="11" ht="20.25" customHeight="1" spans="1:7">
      <c r="A11" s="76" t="s">
        <v>74</v>
      </c>
      <c r="B11" s="76" t="s">
        <v>75</v>
      </c>
      <c r="C11" s="7">
        <v>170.757248</v>
      </c>
      <c r="D11" s="7">
        <v>170.757248</v>
      </c>
      <c r="E11" s="7">
        <v>170.757248</v>
      </c>
      <c r="F11" s="7"/>
      <c r="G11" s="7"/>
    </row>
    <row r="12" ht="30" customHeight="1" spans="1:7">
      <c r="A12" s="77" t="s">
        <v>76</v>
      </c>
      <c r="B12" s="77" t="s">
        <v>77</v>
      </c>
      <c r="C12" s="7">
        <v>170.757248</v>
      </c>
      <c r="D12" s="7">
        <v>170.757248</v>
      </c>
      <c r="E12" s="7">
        <v>170.757248</v>
      </c>
      <c r="F12" s="7"/>
      <c r="G12" s="7"/>
    </row>
    <row r="13" ht="20.25" customHeight="1" spans="1:7">
      <c r="A13" s="76" t="s">
        <v>78</v>
      </c>
      <c r="B13" s="76" t="s">
        <v>79</v>
      </c>
      <c r="C13" s="7">
        <v>5.97</v>
      </c>
      <c r="D13" s="7"/>
      <c r="E13" s="7"/>
      <c r="F13" s="7"/>
      <c r="G13" s="7">
        <v>5.97</v>
      </c>
    </row>
    <row r="14" ht="20.25" customHeight="1" spans="1:7">
      <c r="A14" s="77" t="s">
        <v>80</v>
      </c>
      <c r="B14" s="77" t="s">
        <v>81</v>
      </c>
      <c r="C14" s="7">
        <v>5.97</v>
      </c>
      <c r="D14" s="7"/>
      <c r="E14" s="7"/>
      <c r="F14" s="7"/>
      <c r="G14" s="7">
        <v>5.97</v>
      </c>
    </row>
    <row r="15" ht="20.25" customHeight="1" spans="1:7">
      <c r="A15" s="44" t="s">
        <v>82</v>
      </c>
      <c r="B15" s="44" t="s">
        <v>83</v>
      </c>
      <c r="C15" s="7">
        <v>149.467627</v>
      </c>
      <c r="D15" s="7">
        <v>149.467627</v>
      </c>
      <c r="E15" s="7">
        <v>149.467627</v>
      </c>
      <c r="F15" s="7"/>
      <c r="G15" s="7"/>
    </row>
    <row r="16" ht="20.25" customHeight="1" spans="1:7">
      <c r="A16" s="76" t="s">
        <v>84</v>
      </c>
      <c r="B16" s="76" t="s">
        <v>85</v>
      </c>
      <c r="C16" s="7">
        <v>149.467627</v>
      </c>
      <c r="D16" s="7">
        <v>149.467627</v>
      </c>
      <c r="E16" s="7">
        <v>149.467627</v>
      </c>
      <c r="F16" s="7"/>
      <c r="G16" s="7"/>
    </row>
    <row r="17" ht="20.25" customHeight="1" spans="1:7">
      <c r="A17" s="77" t="s">
        <v>86</v>
      </c>
      <c r="B17" s="77" t="s">
        <v>87</v>
      </c>
      <c r="C17" s="7">
        <v>88.580322</v>
      </c>
      <c r="D17" s="7">
        <v>88.580322</v>
      </c>
      <c r="E17" s="7">
        <v>88.580322</v>
      </c>
      <c r="F17" s="7"/>
      <c r="G17" s="7"/>
    </row>
    <row r="18" ht="20.25" customHeight="1" spans="1:7">
      <c r="A18" s="77" t="s">
        <v>88</v>
      </c>
      <c r="B18" s="77" t="s">
        <v>89</v>
      </c>
      <c r="C18" s="7">
        <v>52.488274</v>
      </c>
      <c r="D18" s="7">
        <v>52.488274</v>
      </c>
      <c r="E18" s="7">
        <v>52.488274</v>
      </c>
      <c r="F18" s="7"/>
      <c r="G18" s="7"/>
    </row>
    <row r="19" ht="20.25" customHeight="1" spans="1:7">
      <c r="A19" s="77" t="s">
        <v>90</v>
      </c>
      <c r="B19" s="77" t="s">
        <v>91</v>
      </c>
      <c r="C19" s="7">
        <v>8.399031</v>
      </c>
      <c r="D19" s="7">
        <v>8.399031</v>
      </c>
      <c r="E19" s="7">
        <v>8.399031</v>
      </c>
      <c r="F19" s="7"/>
      <c r="G19" s="7"/>
    </row>
    <row r="20" ht="20.25" customHeight="1" spans="1:7">
      <c r="A20" s="44" t="s">
        <v>92</v>
      </c>
      <c r="B20" s="44" t="s">
        <v>93</v>
      </c>
      <c r="C20" s="7">
        <v>136.5264</v>
      </c>
      <c r="D20" s="7">
        <v>136.5264</v>
      </c>
      <c r="E20" s="7">
        <v>136.5264</v>
      </c>
      <c r="F20" s="7"/>
      <c r="G20" s="7"/>
    </row>
    <row r="21" ht="20.25" customHeight="1" spans="1:7">
      <c r="A21" s="76" t="s">
        <v>94</v>
      </c>
      <c r="B21" s="76" t="s">
        <v>95</v>
      </c>
      <c r="C21" s="7">
        <v>136.5264</v>
      </c>
      <c r="D21" s="7">
        <v>136.5264</v>
      </c>
      <c r="E21" s="7">
        <v>136.5264</v>
      </c>
      <c r="F21" s="7"/>
      <c r="G21" s="7"/>
    </row>
    <row r="22" ht="20.25" customHeight="1" spans="1:7">
      <c r="A22" s="77" t="s">
        <v>96</v>
      </c>
      <c r="B22" s="77" t="s">
        <v>97</v>
      </c>
      <c r="C22" s="7">
        <v>120.8676</v>
      </c>
      <c r="D22" s="7">
        <v>120.8676</v>
      </c>
      <c r="E22" s="7">
        <v>120.8676</v>
      </c>
      <c r="F22" s="7"/>
      <c r="G22" s="7"/>
    </row>
    <row r="23" ht="20.25" customHeight="1" spans="1:7">
      <c r="A23" s="77" t="s">
        <v>98</v>
      </c>
      <c r="B23" s="77" t="s">
        <v>99</v>
      </c>
      <c r="C23" s="7">
        <v>15.6588</v>
      </c>
      <c r="D23" s="7">
        <v>15.6588</v>
      </c>
      <c r="E23" s="7">
        <v>15.6588</v>
      </c>
      <c r="F23" s="7"/>
      <c r="G23" s="7"/>
    </row>
    <row r="24" ht="20.25" customHeight="1" spans="1:7">
      <c r="A24" s="45" t="s">
        <v>100</v>
      </c>
      <c r="B24" s="45"/>
      <c r="C24" s="46">
        <v>1615.302385</v>
      </c>
      <c r="D24" s="46">
        <v>1562.12</v>
      </c>
      <c r="E24" s="46">
        <v>1534.11</v>
      </c>
      <c r="F24" s="46">
        <v>28.00848</v>
      </c>
      <c r="G24" s="46">
        <v>53.18</v>
      </c>
    </row>
  </sheetData>
  <mergeCells count="7">
    <mergeCell ref="A2:G2"/>
    <mergeCell ref="A3:C3"/>
    <mergeCell ref="A4:B4"/>
    <mergeCell ref="D4:F4"/>
    <mergeCell ref="A24:B24"/>
    <mergeCell ref="C4:C5"/>
    <mergeCell ref="G4:G5"/>
  </mergeCells>
  <pageMargins left="0.75" right="0.75" top="1" bottom="1" header="0.5" footer="0.5"/>
  <pageSetup paperSize="1" scale="83" fitToHeight="0" pageOrder="overThenDown"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IV8"/>
  <sheetViews>
    <sheetView showZeros="0" workbookViewId="0">
      <selection activeCell="C14" sqref="C14"/>
    </sheetView>
  </sheetViews>
  <sheetFormatPr defaultColWidth="8.85" defaultRowHeight="15" customHeight="1" outlineLevelRow="7"/>
  <cols>
    <col min="1" max="2" width="22.625" customWidth="1"/>
    <col min="3" max="3" width="19.125" customWidth="1"/>
    <col min="4" max="4" width="23.875" customWidth="1"/>
    <col min="5" max="5" width="22.625" customWidth="1"/>
    <col min="6" max="6" width="23.25" customWidth="1"/>
  </cols>
  <sheetData>
    <row r="1" ht="18.75" customHeight="1" spans="1:6">
      <c r="A1" s="70"/>
      <c r="B1" s="70"/>
      <c r="C1" s="62"/>
      <c r="D1" s="35"/>
      <c r="E1" s="35"/>
      <c r="F1" s="71" t="s">
        <v>118</v>
      </c>
    </row>
    <row r="2" ht="41.25" customHeight="1" spans="1:6">
      <c r="A2" s="63" t="s">
        <v>119</v>
      </c>
      <c r="B2" s="63"/>
      <c r="C2" s="63"/>
      <c r="D2" s="63"/>
      <c r="E2" s="63"/>
      <c r="F2" s="63"/>
    </row>
    <row r="3" ht="25" customHeight="1" spans="1:6">
      <c r="A3" s="52" t="str">
        <f>"单位名称："&amp;"易门县职业高级中学"</f>
        <v>单位名称：易门县职业高级中学</v>
      </c>
      <c r="B3" s="52"/>
      <c r="C3" s="52"/>
      <c r="D3" s="72"/>
      <c r="E3" s="35"/>
      <c r="F3" s="71" t="s">
        <v>26</v>
      </c>
    </row>
    <row r="4" ht="25" customHeight="1" spans="1:6">
      <c r="A4" s="41" t="s">
        <v>120</v>
      </c>
      <c r="B4" s="42" t="s">
        <v>121</v>
      </c>
      <c r="C4" s="42" t="s">
        <v>122</v>
      </c>
      <c r="D4" s="42"/>
      <c r="E4" s="42"/>
      <c r="F4" s="42" t="s">
        <v>123</v>
      </c>
    </row>
    <row r="5" ht="25" customHeight="1" spans="1:6">
      <c r="A5" s="41"/>
      <c r="B5" s="42"/>
      <c r="C5" s="42" t="s">
        <v>31</v>
      </c>
      <c r="D5" s="42" t="s">
        <v>124</v>
      </c>
      <c r="E5" s="42" t="s">
        <v>125</v>
      </c>
      <c r="F5" s="42"/>
    </row>
    <row r="6" ht="25" customHeight="1" spans="1:6">
      <c r="A6" s="73" t="s">
        <v>43</v>
      </c>
      <c r="B6" s="74" t="s">
        <v>44</v>
      </c>
      <c r="C6" s="73" t="s">
        <v>45</v>
      </c>
      <c r="D6" s="73" t="s">
        <v>46</v>
      </c>
      <c r="E6" s="73" t="s">
        <v>47</v>
      </c>
      <c r="F6" s="73">
        <v>7</v>
      </c>
    </row>
    <row r="7" ht="25" customHeight="1" spans="1:6">
      <c r="A7" s="7"/>
      <c r="B7" s="7"/>
      <c r="C7" s="7"/>
      <c r="D7" s="7"/>
      <c r="E7" s="7"/>
      <c r="F7" s="7"/>
    </row>
    <row r="8" s="15" customFormat="1" ht="33" customHeight="1" spans="1:256">
      <c r="A8" s="75" t="s">
        <v>126</v>
      </c>
      <c r="B8" s="75"/>
      <c r="C8" s="75"/>
      <c r="D8" s="75"/>
      <c r="E8" s="75"/>
      <c r="F8" s="75"/>
      <c r="G8" s="26"/>
      <c r="H8" s="26"/>
      <c r="I8" s="26"/>
      <c r="J8" s="26"/>
      <c r="K8" s="26"/>
      <c r="L8" s="26"/>
      <c r="M8" s="26"/>
      <c r="N8" s="26"/>
      <c r="O8" s="26"/>
      <c r="P8" s="26"/>
      <c r="Q8" s="26"/>
      <c r="R8" s="26"/>
      <c r="S8" s="26"/>
      <c r="T8" s="26"/>
      <c r="U8" s="26"/>
      <c r="V8" s="26"/>
      <c r="W8" s="26"/>
      <c r="X8" s="26"/>
      <c r="Y8" s="26"/>
      <c r="Z8" s="26"/>
      <c r="AA8" s="26"/>
      <c r="AB8" s="26"/>
      <c r="AC8" s="26"/>
      <c r="AD8" s="26"/>
      <c r="AE8" s="26"/>
      <c r="AF8" s="26"/>
      <c r="AG8" s="26"/>
      <c r="AH8" s="26"/>
      <c r="AI8" s="26"/>
      <c r="AJ8" s="26"/>
      <c r="AK8" s="26"/>
      <c r="AL8" s="26"/>
      <c r="AM8" s="26"/>
      <c r="AN8" s="26"/>
      <c r="AO8" s="26"/>
      <c r="AP8" s="26"/>
      <c r="AQ8" s="26"/>
      <c r="AR8" s="26"/>
      <c r="AS8" s="26"/>
      <c r="AT8" s="26"/>
      <c r="AU8" s="26"/>
      <c r="AV8" s="26"/>
      <c r="AW8" s="26"/>
      <c r="AX8" s="26"/>
      <c r="AY8" s="26"/>
      <c r="AZ8" s="26"/>
      <c r="BA8" s="26"/>
      <c r="BB8" s="26"/>
      <c r="BC8" s="26"/>
      <c r="BD8" s="26"/>
      <c r="BE8" s="26"/>
      <c r="BF8" s="26"/>
      <c r="BG8" s="26"/>
      <c r="BH8" s="26"/>
      <c r="BI8" s="26"/>
      <c r="BJ8" s="26"/>
      <c r="BK8" s="26"/>
      <c r="BL8" s="26"/>
      <c r="BM8" s="26"/>
      <c r="BN8" s="26"/>
      <c r="BO8" s="26"/>
      <c r="BP8" s="26"/>
      <c r="BQ8" s="26"/>
      <c r="BR8" s="26"/>
      <c r="BS8" s="26"/>
      <c r="BT8" s="26"/>
      <c r="BU8" s="26"/>
      <c r="BV8" s="26"/>
      <c r="BW8" s="26"/>
      <c r="BX8" s="26"/>
      <c r="BY8" s="26"/>
      <c r="BZ8" s="26"/>
      <c r="CA8" s="26"/>
      <c r="CB8" s="26"/>
      <c r="CC8" s="26"/>
      <c r="CD8" s="26"/>
      <c r="CE8" s="26"/>
      <c r="CF8" s="26"/>
      <c r="CG8" s="26"/>
      <c r="CH8" s="26"/>
      <c r="CI8" s="26"/>
      <c r="CJ8" s="26"/>
      <c r="CK8" s="26"/>
      <c r="CL8" s="26"/>
      <c r="CM8" s="26"/>
      <c r="CN8" s="26"/>
      <c r="CO8" s="26"/>
      <c r="CP8" s="26"/>
      <c r="CQ8" s="26"/>
      <c r="CR8" s="26"/>
      <c r="CS8" s="26"/>
      <c r="CT8" s="26"/>
      <c r="CU8" s="26"/>
      <c r="CV8" s="26"/>
      <c r="CW8" s="26"/>
      <c r="CX8" s="26"/>
      <c r="CY8" s="26"/>
      <c r="CZ8" s="26"/>
      <c r="DA8" s="26"/>
      <c r="DB8" s="26"/>
      <c r="DC8" s="26"/>
      <c r="DD8" s="26"/>
      <c r="DE8" s="26"/>
      <c r="DF8" s="26"/>
      <c r="DG8" s="26"/>
      <c r="DH8" s="26"/>
      <c r="DI8" s="26"/>
      <c r="DJ8" s="26"/>
      <c r="DK8" s="26"/>
      <c r="DL8" s="26"/>
      <c r="DM8" s="26"/>
      <c r="DN8" s="26"/>
      <c r="DO8" s="26"/>
      <c r="DP8" s="26"/>
      <c r="DQ8" s="26"/>
      <c r="DR8" s="26"/>
      <c r="DS8" s="26"/>
      <c r="DT8" s="26"/>
      <c r="DU8" s="26"/>
      <c r="DV8" s="26"/>
      <c r="DW8" s="26"/>
      <c r="DX8" s="26"/>
      <c r="DY8" s="26"/>
      <c r="DZ8" s="26"/>
      <c r="EA8" s="26"/>
      <c r="EB8" s="26"/>
      <c r="EC8" s="26"/>
      <c r="ED8" s="26"/>
      <c r="EE8" s="26"/>
      <c r="EF8" s="26"/>
      <c r="EG8" s="26"/>
      <c r="EH8" s="26"/>
      <c r="EI8" s="26"/>
      <c r="EJ8" s="26"/>
      <c r="EK8" s="26"/>
      <c r="EL8" s="26"/>
      <c r="EM8" s="26"/>
      <c r="EN8" s="26"/>
      <c r="EO8" s="26"/>
      <c r="EP8" s="26"/>
      <c r="EQ8" s="26"/>
      <c r="ER8" s="26"/>
      <c r="ES8" s="26"/>
      <c r="ET8" s="26"/>
      <c r="EU8" s="26"/>
      <c r="EV8" s="26"/>
      <c r="EW8" s="26"/>
      <c r="EX8" s="26"/>
      <c r="EY8" s="26"/>
      <c r="EZ8" s="26"/>
      <c r="FA8" s="26"/>
      <c r="FB8" s="26"/>
      <c r="FC8" s="26"/>
      <c r="FD8" s="26"/>
      <c r="FE8" s="26"/>
      <c r="FF8" s="26"/>
      <c r="FG8" s="26"/>
      <c r="FH8" s="26"/>
      <c r="FI8" s="26"/>
      <c r="FJ8" s="26"/>
      <c r="FK8" s="26"/>
      <c r="FL8" s="26"/>
      <c r="FM8" s="26"/>
      <c r="FN8" s="26"/>
      <c r="FO8" s="26"/>
      <c r="FP8" s="26"/>
      <c r="FQ8" s="26"/>
      <c r="FR8" s="26"/>
      <c r="FS8" s="26"/>
      <c r="FT8" s="26"/>
      <c r="FU8" s="26"/>
      <c r="FV8" s="26"/>
      <c r="FW8" s="26"/>
      <c r="FX8" s="26"/>
      <c r="FY8" s="26"/>
      <c r="FZ8" s="26"/>
      <c r="GA8" s="26"/>
      <c r="GB8" s="26"/>
      <c r="GC8" s="26"/>
      <c r="GD8" s="26"/>
      <c r="GE8" s="26"/>
      <c r="GF8" s="26"/>
      <c r="GG8" s="26"/>
      <c r="GH8" s="26"/>
      <c r="GI8" s="26"/>
      <c r="GJ8" s="26"/>
      <c r="GK8" s="26"/>
      <c r="GL8" s="26"/>
      <c r="GM8" s="26"/>
      <c r="GN8" s="26"/>
      <c r="GO8" s="26"/>
      <c r="GP8" s="26"/>
      <c r="GQ8" s="26"/>
      <c r="GR8" s="26"/>
      <c r="GS8" s="26"/>
      <c r="GT8" s="26"/>
      <c r="GU8" s="26"/>
      <c r="GV8" s="26"/>
      <c r="GW8" s="26"/>
      <c r="GX8" s="26"/>
      <c r="GY8" s="26"/>
      <c r="GZ8" s="26"/>
      <c r="HA8" s="26"/>
      <c r="HB8" s="26"/>
      <c r="HC8" s="26"/>
      <c r="HD8" s="26"/>
      <c r="HE8" s="26"/>
      <c r="HF8" s="26"/>
      <c r="HG8" s="26"/>
      <c r="HH8" s="26"/>
      <c r="HI8" s="26"/>
      <c r="HJ8" s="26"/>
      <c r="HK8" s="26"/>
      <c r="HL8" s="26"/>
      <c r="HM8" s="26"/>
      <c r="HN8" s="26"/>
      <c r="HO8" s="26"/>
      <c r="HP8" s="26"/>
      <c r="HQ8" s="26"/>
      <c r="HR8" s="26"/>
      <c r="HS8" s="26"/>
      <c r="HT8" s="26"/>
      <c r="HU8" s="26"/>
      <c r="HV8" s="26"/>
      <c r="HW8" s="26"/>
      <c r="HX8" s="26"/>
      <c r="HY8" s="26"/>
      <c r="HZ8" s="26"/>
      <c r="IA8" s="26"/>
      <c r="IB8" s="26"/>
      <c r="IC8" s="26"/>
      <c r="ID8" s="26"/>
      <c r="IE8" s="26"/>
      <c r="IF8" s="26"/>
      <c r="IG8" s="26"/>
      <c r="IH8" s="26"/>
      <c r="II8" s="26"/>
      <c r="IJ8" s="26"/>
      <c r="IK8" s="26"/>
      <c r="IL8" s="26"/>
      <c r="IM8" s="26"/>
      <c r="IN8" s="26"/>
      <c r="IO8" s="26"/>
      <c r="IP8" s="26"/>
      <c r="IQ8" s="26"/>
      <c r="IR8" s="26"/>
      <c r="IS8" s="26"/>
      <c r="IT8" s="26"/>
      <c r="IU8" s="26"/>
      <c r="IV8" s="26"/>
    </row>
  </sheetData>
  <mergeCells count="7">
    <mergeCell ref="A2:F2"/>
    <mergeCell ref="A3:C3"/>
    <mergeCell ref="C4:E4"/>
    <mergeCell ref="A8:F8"/>
    <mergeCell ref="A4:A5"/>
    <mergeCell ref="B4:B5"/>
    <mergeCell ref="F4:F5"/>
  </mergeCells>
  <pageMargins left="0.75" right="0.75" top="1" bottom="1" header="0.5" footer="0.5"/>
  <pageSetup paperSize="1" scale="92" fitToHeight="0" pageOrder="overThenDown"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X27"/>
  <sheetViews>
    <sheetView showZeros="0" topLeftCell="B7" workbookViewId="0">
      <selection activeCell="L12" sqref="L12"/>
    </sheetView>
  </sheetViews>
  <sheetFormatPr defaultColWidth="8.85" defaultRowHeight="15" customHeight="1"/>
  <cols>
    <col min="1" max="1" width="16.5" customWidth="1"/>
    <col min="2" max="2" width="18.875" customWidth="1"/>
    <col min="3" max="3" width="18.25" customWidth="1"/>
    <col min="4" max="4" width="9.125" customWidth="1"/>
    <col min="5" max="5" width="15.375" style="16" customWidth="1"/>
    <col min="6" max="6" width="10.625" customWidth="1"/>
    <col min="7" max="7" width="23.625" customWidth="1"/>
    <col min="8" max="8" width="9.625" customWidth="1"/>
    <col min="9" max="9" width="10.625" customWidth="1"/>
    <col min="10" max="10" width="7.5" customWidth="1"/>
    <col min="11" max="11" width="6.375" style="16" customWidth="1"/>
    <col min="12" max="12" width="6.125" customWidth="1"/>
    <col min="13" max="13" width="7.875" customWidth="1"/>
    <col min="14" max="14" width="5" customWidth="1"/>
    <col min="15" max="15" width="4.625" customWidth="1"/>
    <col min="16" max="16" width="5.125" customWidth="1"/>
    <col min="17" max="17" width="6" customWidth="1"/>
    <col min="18" max="18" width="4.25" customWidth="1"/>
    <col min="19" max="19" width="3.875" customWidth="1"/>
    <col min="20" max="20" width="4.75" customWidth="1"/>
    <col min="21" max="21" width="4.875" customWidth="1"/>
    <col min="22" max="22" width="5" customWidth="1"/>
    <col min="23" max="23" width="6.125" customWidth="1"/>
    <col min="24" max="24" width="4.75" customWidth="1"/>
  </cols>
  <sheetData>
    <row r="1" ht="18.75" customHeight="1" spans="1:24">
      <c r="A1" s="35"/>
      <c r="B1" s="35"/>
      <c r="C1" s="35"/>
      <c r="D1" s="35"/>
      <c r="E1" s="62"/>
      <c r="F1" s="35"/>
      <c r="G1" s="35"/>
      <c r="H1" s="35"/>
      <c r="I1" s="35"/>
      <c r="J1" s="35"/>
      <c r="K1" s="62"/>
      <c r="L1" s="35"/>
      <c r="M1" s="56"/>
      <c r="N1" s="56"/>
      <c r="O1" s="56"/>
      <c r="P1" s="56"/>
      <c r="Q1" s="56"/>
      <c r="R1" s="56"/>
      <c r="S1" s="56"/>
      <c r="T1" s="56"/>
      <c r="U1" s="56"/>
      <c r="V1" s="56"/>
      <c r="W1" s="56"/>
      <c r="X1" s="56" t="s">
        <v>127</v>
      </c>
    </row>
    <row r="2" ht="45" customHeight="1" spans="1:24">
      <c r="A2" s="37" t="s">
        <v>128</v>
      </c>
      <c r="B2" s="37"/>
      <c r="C2" s="37"/>
      <c r="D2" s="37"/>
      <c r="E2" s="63"/>
      <c r="F2" s="37"/>
      <c r="G2" s="37"/>
      <c r="H2" s="37"/>
      <c r="I2" s="37"/>
      <c r="J2" s="37"/>
      <c r="K2" s="63"/>
      <c r="L2" s="37"/>
      <c r="M2" s="57"/>
      <c r="N2" s="57"/>
      <c r="O2" s="57"/>
      <c r="P2" s="57"/>
      <c r="Q2" s="57"/>
      <c r="R2" s="57"/>
      <c r="S2" s="57"/>
      <c r="T2" s="57"/>
      <c r="U2" s="57"/>
      <c r="V2" s="57"/>
      <c r="W2" s="57"/>
      <c r="X2" s="57"/>
    </row>
    <row r="3" ht="18.75" customHeight="1" spans="1:24">
      <c r="A3" s="52" t="str">
        <f>"单位名称："&amp;"易门县职业高级中学"</f>
        <v>单位名称：易门县职业高级中学</v>
      </c>
      <c r="B3" s="52"/>
      <c r="C3" s="52"/>
      <c r="D3" s="52"/>
      <c r="E3" s="38"/>
      <c r="F3" s="52"/>
      <c r="G3" s="52"/>
      <c r="H3" s="58"/>
      <c r="I3" s="58"/>
      <c r="J3" s="58"/>
      <c r="K3" s="68"/>
      <c r="L3" s="58"/>
      <c r="M3" s="59"/>
      <c r="N3" s="59"/>
      <c r="O3" s="59"/>
      <c r="P3" s="59"/>
      <c r="Q3" s="59"/>
      <c r="R3" s="59"/>
      <c r="S3" s="59"/>
      <c r="T3" s="59"/>
      <c r="U3" s="59"/>
      <c r="V3" s="59"/>
      <c r="W3" s="59"/>
      <c r="X3" s="59" t="s">
        <v>26</v>
      </c>
    </row>
    <row r="4" ht="18.75" customHeight="1" spans="1:24">
      <c r="A4" s="64" t="s">
        <v>129</v>
      </c>
      <c r="B4" s="64" t="s">
        <v>130</v>
      </c>
      <c r="C4" s="64" t="s">
        <v>131</v>
      </c>
      <c r="D4" s="64" t="s">
        <v>132</v>
      </c>
      <c r="E4" s="64" t="s">
        <v>133</v>
      </c>
      <c r="F4" s="64" t="s">
        <v>134</v>
      </c>
      <c r="G4" s="64" t="s">
        <v>135</v>
      </c>
      <c r="H4" s="65" t="s">
        <v>29</v>
      </c>
      <c r="I4" s="65" t="s">
        <v>136</v>
      </c>
      <c r="J4" s="64"/>
      <c r="K4" s="64"/>
      <c r="L4" s="64"/>
      <c r="M4" s="64"/>
      <c r="N4" s="64"/>
      <c r="O4" s="64" t="s">
        <v>137</v>
      </c>
      <c r="P4" s="64"/>
      <c r="Q4" s="64"/>
      <c r="R4" s="64" t="s">
        <v>35</v>
      </c>
      <c r="S4" s="64" t="s">
        <v>36</v>
      </c>
      <c r="T4" s="64"/>
      <c r="U4" s="64"/>
      <c r="V4" s="64"/>
      <c r="W4" s="64"/>
      <c r="X4" s="64"/>
    </row>
    <row r="5" ht="29" customHeight="1" spans="1:24">
      <c r="A5" s="64"/>
      <c r="B5" s="64"/>
      <c r="C5" s="64"/>
      <c r="D5" s="64"/>
      <c r="E5" s="64"/>
      <c r="F5" s="64"/>
      <c r="G5" s="64"/>
      <c r="H5" s="65" t="s">
        <v>138</v>
      </c>
      <c r="I5" s="65" t="s">
        <v>139</v>
      </c>
      <c r="J5" s="65"/>
      <c r="K5" s="64" t="s">
        <v>33</v>
      </c>
      <c r="L5" s="64" t="s">
        <v>34</v>
      </c>
      <c r="M5" s="64"/>
      <c r="N5" s="64"/>
      <c r="O5" s="64" t="s">
        <v>137</v>
      </c>
      <c r="P5" s="64" t="s">
        <v>33</v>
      </c>
      <c r="Q5" s="64" t="s">
        <v>34</v>
      </c>
      <c r="R5" s="64" t="s">
        <v>35</v>
      </c>
      <c r="S5" s="64" t="s">
        <v>36</v>
      </c>
      <c r="T5" s="64" t="s">
        <v>37</v>
      </c>
      <c r="U5" s="64" t="s">
        <v>38</v>
      </c>
      <c r="V5" s="64" t="s">
        <v>39</v>
      </c>
      <c r="W5" s="64" t="s">
        <v>40</v>
      </c>
      <c r="X5" s="64" t="s">
        <v>41</v>
      </c>
    </row>
    <row r="6" ht="29" customHeight="1" spans="1:24">
      <c r="A6" s="64"/>
      <c r="B6" s="64"/>
      <c r="C6" s="64"/>
      <c r="D6" s="64"/>
      <c r="E6" s="64"/>
      <c r="F6" s="64"/>
      <c r="G6" s="64"/>
      <c r="H6" s="65"/>
      <c r="I6" s="65" t="s">
        <v>140</v>
      </c>
      <c r="J6" s="64" t="s">
        <v>141</v>
      </c>
      <c r="K6" s="64" t="s">
        <v>142</v>
      </c>
      <c r="L6" s="64" t="s">
        <v>143</v>
      </c>
      <c r="M6" s="64" t="s">
        <v>144</v>
      </c>
      <c r="N6" s="64" t="s">
        <v>145</v>
      </c>
      <c r="O6" s="64" t="s">
        <v>32</v>
      </c>
      <c r="P6" s="64" t="s">
        <v>33</v>
      </c>
      <c r="Q6" s="64" t="s">
        <v>34</v>
      </c>
      <c r="R6" s="64"/>
      <c r="S6" s="64" t="s">
        <v>31</v>
      </c>
      <c r="T6" s="64" t="s">
        <v>37</v>
      </c>
      <c r="U6" s="64" t="s">
        <v>38</v>
      </c>
      <c r="V6" s="64" t="s">
        <v>39</v>
      </c>
      <c r="W6" s="64" t="s">
        <v>40</v>
      </c>
      <c r="X6" s="64" t="s">
        <v>41</v>
      </c>
    </row>
    <row r="7" s="16" customFormat="1" ht="69" customHeight="1" spans="1:24">
      <c r="A7" s="64"/>
      <c r="B7" s="64"/>
      <c r="C7" s="64"/>
      <c r="D7" s="64"/>
      <c r="E7" s="64"/>
      <c r="F7" s="64"/>
      <c r="G7" s="64"/>
      <c r="H7" s="64"/>
      <c r="I7" s="64" t="s">
        <v>31</v>
      </c>
      <c r="J7" s="64" t="s">
        <v>141</v>
      </c>
      <c r="K7" s="64"/>
      <c r="L7" s="64"/>
      <c r="M7" s="64"/>
      <c r="N7" s="64"/>
      <c r="O7" s="64"/>
      <c r="P7" s="64"/>
      <c r="Q7" s="64"/>
      <c r="R7" s="64"/>
      <c r="S7" s="64"/>
      <c r="T7" s="64"/>
      <c r="U7" s="64"/>
      <c r="V7" s="64"/>
      <c r="W7" s="64"/>
      <c r="X7" s="64"/>
    </row>
    <row r="8" ht="30" customHeight="1" spans="1:24">
      <c r="A8" s="65" t="s">
        <v>42</v>
      </c>
      <c r="B8" s="65">
        <v>2</v>
      </c>
      <c r="C8" s="65">
        <v>3</v>
      </c>
      <c r="D8" s="65">
        <v>4</v>
      </c>
      <c r="E8" s="64">
        <v>5</v>
      </c>
      <c r="F8" s="65">
        <v>6</v>
      </c>
      <c r="G8" s="65">
        <v>7</v>
      </c>
      <c r="H8" s="65">
        <v>8</v>
      </c>
      <c r="I8" s="65">
        <v>9</v>
      </c>
      <c r="J8" s="65">
        <v>10</v>
      </c>
      <c r="K8" s="64">
        <v>11</v>
      </c>
      <c r="L8" s="65">
        <v>12</v>
      </c>
      <c r="M8" s="65">
        <v>13</v>
      </c>
      <c r="N8" s="65">
        <v>14</v>
      </c>
      <c r="O8" s="65">
        <v>15</v>
      </c>
      <c r="P8" s="65">
        <v>16</v>
      </c>
      <c r="Q8" s="65">
        <v>17</v>
      </c>
      <c r="R8" s="65">
        <v>18</v>
      </c>
      <c r="S8" s="65">
        <v>19</v>
      </c>
      <c r="T8" s="65">
        <v>20</v>
      </c>
      <c r="U8" s="65">
        <v>21</v>
      </c>
      <c r="V8" s="65">
        <v>22</v>
      </c>
      <c r="W8" s="65">
        <v>23</v>
      </c>
      <c r="X8" s="65">
        <v>24</v>
      </c>
    </row>
    <row r="9" ht="30" customHeight="1" spans="1:24">
      <c r="A9" s="53" t="s">
        <v>52</v>
      </c>
      <c r="B9" s="53" t="s">
        <v>146</v>
      </c>
      <c r="C9" s="54" t="s">
        <v>147</v>
      </c>
      <c r="D9" s="53" t="s">
        <v>70</v>
      </c>
      <c r="E9" s="54" t="s">
        <v>71</v>
      </c>
      <c r="F9" s="53" t="s">
        <v>148</v>
      </c>
      <c r="G9" s="53" t="s">
        <v>149</v>
      </c>
      <c r="H9" s="7">
        <v>459.3408</v>
      </c>
      <c r="I9" s="7">
        <v>459.3408</v>
      </c>
      <c r="J9" s="7"/>
      <c r="K9" s="69"/>
      <c r="L9" s="7"/>
      <c r="M9" s="7">
        <v>459.3408</v>
      </c>
      <c r="N9" s="7"/>
      <c r="O9" s="7"/>
      <c r="P9" s="7"/>
      <c r="Q9" s="7"/>
      <c r="R9" s="7"/>
      <c r="S9" s="7"/>
      <c r="T9" s="7"/>
      <c r="U9" s="7"/>
      <c r="V9" s="7"/>
      <c r="W9" s="7"/>
      <c r="X9" s="7"/>
    </row>
    <row r="10" ht="30" customHeight="1" spans="1:24">
      <c r="A10" s="53" t="s">
        <v>52</v>
      </c>
      <c r="B10" s="53" t="s">
        <v>146</v>
      </c>
      <c r="C10" s="54" t="s">
        <v>147</v>
      </c>
      <c r="D10" s="53" t="s">
        <v>70</v>
      </c>
      <c r="E10" s="54" t="s">
        <v>71</v>
      </c>
      <c r="F10" s="53" t="s">
        <v>150</v>
      </c>
      <c r="G10" s="53" t="s">
        <v>151</v>
      </c>
      <c r="H10" s="7">
        <v>29.8344</v>
      </c>
      <c r="I10" s="7">
        <v>29.8344</v>
      </c>
      <c r="J10" s="7"/>
      <c r="K10" s="69"/>
      <c r="L10" s="7"/>
      <c r="M10" s="7">
        <v>29.8344</v>
      </c>
      <c r="N10" s="7"/>
      <c r="O10" s="7"/>
      <c r="P10" s="7"/>
      <c r="Q10" s="5"/>
      <c r="R10" s="7"/>
      <c r="S10" s="7"/>
      <c r="T10" s="7"/>
      <c r="U10" s="7"/>
      <c r="V10" s="7"/>
      <c r="W10" s="7"/>
      <c r="X10" s="7"/>
    </row>
    <row r="11" ht="30" customHeight="1" spans="1:24">
      <c r="A11" s="53" t="s">
        <v>52</v>
      </c>
      <c r="B11" s="53" t="s">
        <v>146</v>
      </c>
      <c r="C11" s="54" t="s">
        <v>147</v>
      </c>
      <c r="D11" s="53" t="s">
        <v>70</v>
      </c>
      <c r="E11" s="54" t="s">
        <v>71</v>
      </c>
      <c r="F11" s="53" t="s">
        <v>152</v>
      </c>
      <c r="G11" s="53" t="s">
        <v>153</v>
      </c>
      <c r="H11" s="7">
        <v>2.61</v>
      </c>
      <c r="I11" s="7">
        <v>2.61</v>
      </c>
      <c r="J11" s="7"/>
      <c r="K11" s="69"/>
      <c r="L11" s="7"/>
      <c r="M11" s="7">
        <v>2.61</v>
      </c>
      <c r="N11" s="7"/>
      <c r="O11" s="7"/>
      <c r="P11" s="7"/>
      <c r="Q11" s="5"/>
      <c r="R11" s="7"/>
      <c r="S11" s="7"/>
      <c r="T11" s="7"/>
      <c r="U11" s="7"/>
      <c r="V11" s="7"/>
      <c r="W11" s="7"/>
      <c r="X11" s="7"/>
    </row>
    <row r="12" ht="30" customHeight="1" spans="1:24">
      <c r="A12" s="53" t="s">
        <v>52</v>
      </c>
      <c r="B12" s="53" t="s">
        <v>146</v>
      </c>
      <c r="C12" s="54" t="s">
        <v>147</v>
      </c>
      <c r="D12" s="53" t="s">
        <v>70</v>
      </c>
      <c r="E12" s="54" t="s">
        <v>71</v>
      </c>
      <c r="F12" s="53" t="s">
        <v>154</v>
      </c>
      <c r="G12" s="53" t="s">
        <v>155</v>
      </c>
      <c r="H12" s="7">
        <v>146.3184</v>
      </c>
      <c r="I12" s="7">
        <v>146.3184</v>
      </c>
      <c r="J12" s="7"/>
      <c r="K12" s="69"/>
      <c r="L12" s="7"/>
      <c r="M12" s="7">
        <v>146.3184</v>
      </c>
      <c r="N12" s="7"/>
      <c r="O12" s="7"/>
      <c r="P12" s="7"/>
      <c r="Q12" s="5"/>
      <c r="R12" s="7"/>
      <c r="S12" s="7"/>
      <c r="T12" s="7"/>
      <c r="U12" s="7"/>
      <c r="V12" s="7"/>
      <c r="W12" s="7"/>
      <c r="X12" s="7"/>
    </row>
    <row r="13" ht="30" customHeight="1" spans="1:24">
      <c r="A13" s="53" t="s">
        <v>52</v>
      </c>
      <c r="B13" s="53" t="s">
        <v>146</v>
      </c>
      <c r="C13" s="54" t="s">
        <v>147</v>
      </c>
      <c r="D13" s="53" t="s">
        <v>70</v>
      </c>
      <c r="E13" s="54" t="s">
        <v>71</v>
      </c>
      <c r="F13" s="53" t="s">
        <v>154</v>
      </c>
      <c r="G13" s="53" t="s">
        <v>155</v>
      </c>
      <c r="H13" s="7">
        <v>85.92</v>
      </c>
      <c r="I13" s="7">
        <v>85.92</v>
      </c>
      <c r="J13" s="7"/>
      <c r="K13" s="69"/>
      <c r="L13" s="7"/>
      <c r="M13" s="7">
        <v>85.92</v>
      </c>
      <c r="N13" s="7"/>
      <c r="O13" s="7"/>
      <c r="P13" s="7"/>
      <c r="Q13" s="5"/>
      <c r="R13" s="7"/>
      <c r="S13" s="7"/>
      <c r="T13" s="7"/>
      <c r="U13" s="7"/>
      <c r="V13" s="7"/>
      <c r="W13" s="7"/>
      <c r="X13" s="7"/>
    </row>
    <row r="14" ht="30" customHeight="1" spans="1:24">
      <c r="A14" s="53" t="s">
        <v>52</v>
      </c>
      <c r="B14" s="53" t="s">
        <v>146</v>
      </c>
      <c r="C14" s="54" t="s">
        <v>147</v>
      </c>
      <c r="D14" s="53" t="s">
        <v>70</v>
      </c>
      <c r="E14" s="54" t="s">
        <v>71</v>
      </c>
      <c r="F14" s="53" t="s">
        <v>154</v>
      </c>
      <c r="G14" s="53" t="s">
        <v>155</v>
      </c>
      <c r="H14" s="7">
        <v>150.978</v>
      </c>
      <c r="I14" s="7">
        <v>150.978</v>
      </c>
      <c r="J14" s="7"/>
      <c r="K14" s="69"/>
      <c r="L14" s="7"/>
      <c r="M14" s="7">
        <v>150.978</v>
      </c>
      <c r="N14" s="7"/>
      <c r="O14" s="7"/>
      <c r="P14" s="7"/>
      <c r="Q14" s="5"/>
      <c r="R14" s="7"/>
      <c r="S14" s="7"/>
      <c r="T14" s="7"/>
      <c r="U14" s="7"/>
      <c r="V14" s="7"/>
      <c r="W14" s="7"/>
      <c r="X14" s="7"/>
    </row>
    <row r="15" ht="30" customHeight="1" spans="1:24">
      <c r="A15" s="53" t="s">
        <v>52</v>
      </c>
      <c r="B15" s="53" t="s">
        <v>146</v>
      </c>
      <c r="C15" s="54" t="s">
        <v>147</v>
      </c>
      <c r="D15" s="53" t="s">
        <v>70</v>
      </c>
      <c r="E15" s="54" t="s">
        <v>71</v>
      </c>
      <c r="F15" s="53" t="s">
        <v>154</v>
      </c>
      <c r="G15" s="53" t="s">
        <v>155</v>
      </c>
      <c r="H15" s="66">
        <v>38.2784</v>
      </c>
      <c r="I15" s="66">
        <v>38.2784</v>
      </c>
      <c r="J15" s="7"/>
      <c r="K15" s="69"/>
      <c r="L15" s="7"/>
      <c r="M15" s="7">
        <v>38.2784</v>
      </c>
      <c r="N15" s="7"/>
      <c r="O15" s="7"/>
      <c r="P15" s="7"/>
      <c r="Q15" s="5"/>
      <c r="R15" s="7"/>
      <c r="S15" s="7"/>
      <c r="T15" s="7"/>
      <c r="U15" s="7"/>
      <c r="V15" s="7"/>
      <c r="W15" s="7"/>
      <c r="X15" s="7"/>
    </row>
    <row r="16" ht="30" customHeight="1" spans="1:24">
      <c r="A16" s="53" t="s">
        <v>52</v>
      </c>
      <c r="B16" s="53" t="s">
        <v>146</v>
      </c>
      <c r="C16" s="54" t="s">
        <v>147</v>
      </c>
      <c r="D16" s="53" t="s">
        <v>98</v>
      </c>
      <c r="E16" s="54" t="s">
        <v>99</v>
      </c>
      <c r="F16" s="53" t="s">
        <v>150</v>
      </c>
      <c r="G16" s="53" t="s">
        <v>151</v>
      </c>
      <c r="H16" s="7">
        <v>15.6588</v>
      </c>
      <c r="I16" s="7">
        <v>15.6588</v>
      </c>
      <c r="J16" s="7"/>
      <c r="K16" s="69"/>
      <c r="L16" s="7"/>
      <c r="M16" s="7">
        <v>15.6588</v>
      </c>
      <c r="N16" s="7"/>
      <c r="O16" s="7"/>
      <c r="P16" s="7"/>
      <c r="Q16" s="5"/>
      <c r="R16" s="7"/>
      <c r="S16" s="7"/>
      <c r="T16" s="7"/>
      <c r="U16" s="7"/>
      <c r="V16" s="7"/>
      <c r="W16" s="7"/>
      <c r="X16" s="7"/>
    </row>
    <row r="17" ht="30" customHeight="1" spans="1:24">
      <c r="A17" s="53" t="s">
        <v>52</v>
      </c>
      <c r="B17" s="53" t="s">
        <v>156</v>
      </c>
      <c r="C17" s="54" t="s">
        <v>157</v>
      </c>
      <c r="D17" s="53" t="s">
        <v>70</v>
      </c>
      <c r="E17" s="54" t="s">
        <v>71</v>
      </c>
      <c r="F17" s="53" t="s">
        <v>158</v>
      </c>
      <c r="G17" s="53" t="s">
        <v>159</v>
      </c>
      <c r="H17" s="7">
        <v>7.47063</v>
      </c>
      <c r="I17" s="7">
        <v>7.47063</v>
      </c>
      <c r="J17" s="7"/>
      <c r="K17" s="69"/>
      <c r="L17" s="7"/>
      <c r="M17" s="7">
        <v>7.47063</v>
      </c>
      <c r="N17" s="7"/>
      <c r="O17" s="7"/>
      <c r="P17" s="7"/>
      <c r="Q17" s="5"/>
      <c r="R17" s="7"/>
      <c r="S17" s="7"/>
      <c r="T17" s="7"/>
      <c r="U17" s="7"/>
      <c r="V17" s="7"/>
      <c r="W17" s="7"/>
      <c r="X17" s="7"/>
    </row>
    <row r="18" ht="30" customHeight="1" spans="1:24">
      <c r="A18" s="53" t="s">
        <v>52</v>
      </c>
      <c r="B18" s="53" t="s">
        <v>156</v>
      </c>
      <c r="C18" s="54" t="s">
        <v>157</v>
      </c>
      <c r="D18" s="53" t="s">
        <v>76</v>
      </c>
      <c r="E18" s="54" t="s">
        <v>77</v>
      </c>
      <c r="F18" s="53" t="s">
        <v>160</v>
      </c>
      <c r="G18" s="53" t="s">
        <v>161</v>
      </c>
      <c r="H18" s="7">
        <v>170.757248</v>
      </c>
      <c r="I18" s="7">
        <v>170.757248</v>
      </c>
      <c r="J18" s="7"/>
      <c r="K18" s="69"/>
      <c r="L18" s="7"/>
      <c r="M18" s="7">
        <v>170.757248</v>
      </c>
      <c r="N18" s="7"/>
      <c r="O18" s="7"/>
      <c r="P18" s="7"/>
      <c r="Q18" s="5"/>
      <c r="R18" s="7"/>
      <c r="S18" s="7"/>
      <c r="T18" s="7"/>
      <c r="U18" s="7"/>
      <c r="V18" s="7"/>
      <c r="W18" s="7"/>
      <c r="X18" s="7"/>
    </row>
    <row r="19" ht="30" customHeight="1" spans="1:24">
      <c r="A19" s="53" t="s">
        <v>52</v>
      </c>
      <c r="B19" s="53" t="s">
        <v>156</v>
      </c>
      <c r="C19" s="54" t="s">
        <v>157</v>
      </c>
      <c r="D19" s="53" t="s">
        <v>86</v>
      </c>
      <c r="E19" s="54" t="s">
        <v>87</v>
      </c>
      <c r="F19" s="53" t="s">
        <v>162</v>
      </c>
      <c r="G19" s="53" t="s">
        <v>163</v>
      </c>
      <c r="H19" s="7">
        <v>88.580322</v>
      </c>
      <c r="I19" s="7">
        <v>88.580322</v>
      </c>
      <c r="J19" s="7"/>
      <c r="K19" s="69"/>
      <c r="L19" s="7"/>
      <c r="M19" s="7">
        <v>88.580322</v>
      </c>
      <c r="N19" s="7"/>
      <c r="O19" s="7"/>
      <c r="P19" s="7"/>
      <c r="Q19" s="5"/>
      <c r="R19" s="7"/>
      <c r="S19" s="7"/>
      <c r="T19" s="7"/>
      <c r="U19" s="7"/>
      <c r="V19" s="7"/>
      <c r="W19" s="7"/>
      <c r="X19" s="7"/>
    </row>
    <row r="20" ht="30" customHeight="1" spans="1:24">
      <c r="A20" s="53" t="s">
        <v>52</v>
      </c>
      <c r="B20" s="53" t="s">
        <v>156</v>
      </c>
      <c r="C20" s="54" t="s">
        <v>157</v>
      </c>
      <c r="D20" s="53" t="s">
        <v>88</v>
      </c>
      <c r="E20" s="54" t="s">
        <v>89</v>
      </c>
      <c r="F20" s="53" t="s">
        <v>164</v>
      </c>
      <c r="G20" s="53" t="s">
        <v>165</v>
      </c>
      <c r="H20" s="7">
        <v>52.488274</v>
      </c>
      <c r="I20" s="7">
        <v>52.488274</v>
      </c>
      <c r="J20" s="7"/>
      <c r="K20" s="69"/>
      <c r="L20" s="7"/>
      <c r="M20" s="7">
        <v>52.488274</v>
      </c>
      <c r="N20" s="7"/>
      <c r="O20" s="7"/>
      <c r="P20" s="7"/>
      <c r="Q20" s="5"/>
      <c r="R20" s="7"/>
      <c r="S20" s="7"/>
      <c r="T20" s="7"/>
      <c r="U20" s="7"/>
      <c r="V20" s="7"/>
      <c r="W20" s="7"/>
      <c r="X20" s="7"/>
    </row>
    <row r="21" ht="30" customHeight="1" spans="1:24">
      <c r="A21" s="53" t="s">
        <v>52</v>
      </c>
      <c r="B21" s="53" t="s">
        <v>156</v>
      </c>
      <c r="C21" s="54" t="s">
        <v>157</v>
      </c>
      <c r="D21" s="53" t="s">
        <v>90</v>
      </c>
      <c r="E21" s="54" t="s">
        <v>91</v>
      </c>
      <c r="F21" s="53" t="s">
        <v>158</v>
      </c>
      <c r="G21" s="53" t="s">
        <v>159</v>
      </c>
      <c r="H21" s="7">
        <v>4.268931</v>
      </c>
      <c r="I21" s="7">
        <v>4.268931</v>
      </c>
      <c r="J21" s="7"/>
      <c r="K21" s="69"/>
      <c r="L21" s="7"/>
      <c r="M21" s="7">
        <v>4.268931</v>
      </c>
      <c r="N21" s="7"/>
      <c r="O21" s="7"/>
      <c r="P21" s="7"/>
      <c r="Q21" s="5"/>
      <c r="R21" s="7"/>
      <c r="S21" s="7"/>
      <c r="T21" s="7"/>
      <c r="U21" s="7"/>
      <c r="V21" s="7"/>
      <c r="W21" s="7"/>
      <c r="X21" s="7"/>
    </row>
    <row r="22" ht="30" customHeight="1" spans="1:24">
      <c r="A22" s="53" t="s">
        <v>52</v>
      </c>
      <c r="B22" s="53" t="s">
        <v>156</v>
      </c>
      <c r="C22" s="54" t="s">
        <v>157</v>
      </c>
      <c r="D22" s="53" t="s">
        <v>90</v>
      </c>
      <c r="E22" s="54" t="s">
        <v>91</v>
      </c>
      <c r="F22" s="53" t="s">
        <v>158</v>
      </c>
      <c r="G22" s="53" t="s">
        <v>159</v>
      </c>
      <c r="H22" s="7">
        <v>4.1301</v>
      </c>
      <c r="I22" s="7">
        <v>4.1301</v>
      </c>
      <c r="J22" s="7"/>
      <c r="K22" s="69"/>
      <c r="L22" s="7"/>
      <c r="M22" s="7">
        <v>4.1301</v>
      </c>
      <c r="N22" s="7"/>
      <c r="O22" s="7"/>
      <c r="P22" s="7"/>
      <c r="Q22" s="5"/>
      <c r="R22" s="7"/>
      <c r="S22" s="7"/>
      <c r="T22" s="7"/>
      <c r="U22" s="7"/>
      <c r="V22" s="7"/>
      <c r="W22" s="7"/>
      <c r="X22" s="7"/>
    </row>
    <row r="23" ht="30" customHeight="1" spans="1:24">
      <c r="A23" s="53" t="s">
        <v>52</v>
      </c>
      <c r="B23" s="53" t="s">
        <v>166</v>
      </c>
      <c r="C23" s="54" t="s">
        <v>97</v>
      </c>
      <c r="D23" s="53" t="s">
        <v>96</v>
      </c>
      <c r="E23" s="54" t="s">
        <v>97</v>
      </c>
      <c r="F23" s="53" t="s">
        <v>167</v>
      </c>
      <c r="G23" s="53" t="s">
        <v>97</v>
      </c>
      <c r="H23" s="7">
        <v>120.8676</v>
      </c>
      <c r="I23" s="7">
        <v>120.8676</v>
      </c>
      <c r="J23" s="7"/>
      <c r="K23" s="69"/>
      <c r="L23" s="7"/>
      <c r="M23" s="7">
        <v>120.8676</v>
      </c>
      <c r="N23" s="7"/>
      <c r="O23" s="7"/>
      <c r="P23" s="7"/>
      <c r="Q23" s="5"/>
      <c r="R23" s="7"/>
      <c r="S23" s="7"/>
      <c r="T23" s="7"/>
      <c r="U23" s="7"/>
      <c r="V23" s="7"/>
      <c r="W23" s="7"/>
      <c r="X23" s="7"/>
    </row>
    <row r="24" ht="30" customHeight="1" spans="1:24">
      <c r="A24" s="53" t="s">
        <v>52</v>
      </c>
      <c r="B24" s="53" t="s">
        <v>168</v>
      </c>
      <c r="C24" s="54" t="s">
        <v>169</v>
      </c>
      <c r="D24" s="53" t="s">
        <v>70</v>
      </c>
      <c r="E24" s="54" t="s">
        <v>71</v>
      </c>
      <c r="F24" s="53" t="s">
        <v>170</v>
      </c>
      <c r="G24" s="53" t="s">
        <v>169</v>
      </c>
      <c r="H24" s="7">
        <v>20.17848</v>
      </c>
      <c r="I24" s="7">
        <v>20.17848</v>
      </c>
      <c r="J24" s="7"/>
      <c r="K24" s="69"/>
      <c r="L24" s="7"/>
      <c r="M24" s="7">
        <v>20.17848</v>
      </c>
      <c r="N24" s="7"/>
      <c r="O24" s="7"/>
      <c r="P24" s="7"/>
      <c r="Q24" s="5"/>
      <c r="R24" s="7"/>
      <c r="S24" s="7"/>
      <c r="T24" s="7"/>
      <c r="U24" s="7"/>
      <c r="V24" s="7"/>
      <c r="W24" s="7"/>
      <c r="X24" s="7"/>
    </row>
    <row r="25" ht="30" customHeight="1" spans="1:24">
      <c r="A25" s="53" t="s">
        <v>52</v>
      </c>
      <c r="B25" s="53" t="s">
        <v>171</v>
      </c>
      <c r="C25" s="54" t="s">
        <v>172</v>
      </c>
      <c r="D25" s="53" t="s">
        <v>70</v>
      </c>
      <c r="E25" s="54" t="s">
        <v>71</v>
      </c>
      <c r="F25" s="53" t="s">
        <v>173</v>
      </c>
      <c r="G25" s="53" t="s">
        <v>174</v>
      </c>
      <c r="H25" s="7">
        <v>7.83</v>
      </c>
      <c r="I25" s="7">
        <v>7.83</v>
      </c>
      <c r="J25" s="7"/>
      <c r="K25" s="69"/>
      <c r="L25" s="7"/>
      <c r="M25" s="7">
        <v>7.83</v>
      </c>
      <c r="N25" s="7"/>
      <c r="O25" s="7"/>
      <c r="P25" s="7"/>
      <c r="Q25" s="5"/>
      <c r="R25" s="7"/>
      <c r="S25" s="7"/>
      <c r="T25" s="7"/>
      <c r="U25" s="7"/>
      <c r="V25" s="7"/>
      <c r="W25" s="7"/>
      <c r="X25" s="7"/>
    </row>
    <row r="26" ht="30" customHeight="1" spans="1:24">
      <c r="A26" s="53" t="s">
        <v>52</v>
      </c>
      <c r="B26" s="53" t="s">
        <v>175</v>
      </c>
      <c r="C26" s="54" t="s">
        <v>176</v>
      </c>
      <c r="D26" s="53" t="s">
        <v>70</v>
      </c>
      <c r="E26" s="54" t="s">
        <v>71</v>
      </c>
      <c r="F26" s="53" t="s">
        <v>154</v>
      </c>
      <c r="G26" s="53" t="s">
        <v>155</v>
      </c>
      <c r="H26" s="7">
        <v>156.6</v>
      </c>
      <c r="I26" s="7">
        <v>156.6</v>
      </c>
      <c r="J26" s="7"/>
      <c r="K26" s="69"/>
      <c r="L26" s="7"/>
      <c r="M26" s="7">
        <v>156.6</v>
      </c>
      <c r="N26" s="7"/>
      <c r="O26" s="7"/>
      <c r="P26" s="7"/>
      <c r="Q26" s="5"/>
      <c r="R26" s="7"/>
      <c r="S26" s="7"/>
      <c r="T26" s="7"/>
      <c r="U26" s="7"/>
      <c r="V26" s="7"/>
      <c r="W26" s="7"/>
      <c r="X26" s="7"/>
    </row>
    <row r="27" ht="30" customHeight="1" spans="1:24">
      <c r="A27" s="55" t="s">
        <v>29</v>
      </c>
      <c r="B27" s="55"/>
      <c r="C27" s="55"/>
      <c r="D27" s="55"/>
      <c r="E27" s="67"/>
      <c r="F27" s="55"/>
      <c r="G27" s="55"/>
      <c r="H27" s="7">
        <v>1562.116385</v>
      </c>
      <c r="I27" s="7">
        <v>1562.116385</v>
      </c>
      <c r="J27" s="7"/>
      <c r="K27" s="69"/>
      <c r="L27" s="7"/>
      <c r="M27" s="7">
        <v>1562.116385</v>
      </c>
      <c r="N27" s="7"/>
      <c r="O27" s="7"/>
      <c r="P27" s="7"/>
      <c r="Q27" s="7"/>
      <c r="R27" s="7"/>
      <c r="S27" s="7"/>
      <c r="T27" s="7"/>
      <c r="U27" s="7"/>
      <c r="V27" s="7"/>
      <c r="W27" s="7"/>
      <c r="X27" s="7"/>
    </row>
  </sheetData>
  <mergeCells count="30">
    <mergeCell ref="A2:X2"/>
    <mergeCell ref="A3:G3"/>
    <mergeCell ref="I4:X4"/>
    <mergeCell ref="I5:N5"/>
    <mergeCell ref="O5:Q5"/>
    <mergeCell ref="S5:X5"/>
    <mergeCell ref="I6:J6"/>
    <mergeCell ref="A27:G27"/>
    <mergeCell ref="A4:A7"/>
    <mergeCell ref="B4:B7"/>
    <mergeCell ref="C4:C7"/>
    <mergeCell ref="D4:D7"/>
    <mergeCell ref="E4:E7"/>
    <mergeCell ref="F4:F7"/>
    <mergeCell ref="G4:G7"/>
    <mergeCell ref="H4:H7"/>
    <mergeCell ref="K6:K7"/>
    <mergeCell ref="L6:L7"/>
    <mergeCell ref="M6:M7"/>
    <mergeCell ref="N6:N7"/>
    <mergeCell ref="O6:O7"/>
    <mergeCell ref="P6:P7"/>
    <mergeCell ref="Q6:Q7"/>
    <mergeCell ref="R5:R7"/>
    <mergeCell ref="S6:S7"/>
    <mergeCell ref="T6:T7"/>
    <mergeCell ref="U6:U7"/>
    <mergeCell ref="V6:V7"/>
    <mergeCell ref="W6:W7"/>
    <mergeCell ref="X6:X7"/>
  </mergeCells>
  <pageMargins left="0.75" right="0.75" top="1" bottom="1" header="0.5" footer="0.5"/>
  <pageSetup paperSize="1" scale="56" pageOrder="overThenDown"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27"/>
  <sheetViews>
    <sheetView showZeros="0" topLeftCell="A14" workbookViewId="0">
      <selection activeCell="K30" sqref="K30"/>
    </sheetView>
  </sheetViews>
  <sheetFormatPr defaultColWidth="8.85" defaultRowHeight="15" customHeight="1"/>
  <cols>
    <col min="1" max="1" width="13.625" customWidth="1"/>
    <col min="2" max="2" width="17.75" customWidth="1"/>
    <col min="3" max="3" width="21.125" customWidth="1"/>
    <col min="4" max="4" width="16.75" customWidth="1"/>
    <col min="5" max="5" width="7.375" customWidth="1"/>
    <col min="6" max="6" width="11.125" customWidth="1"/>
    <col min="7" max="7" width="9.375" customWidth="1"/>
    <col min="8" max="8" width="9.25" customWidth="1"/>
    <col min="9" max="10" width="9" customWidth="1"/>
    <col min="11" max="11" width="14.2833333333333" customWidth="1"/>
    <col min="12" max="12" width="5.125" customWidth="1"/>
    <col min="13" max="13" width="7" customWidth="1"/>
    <col min="14" max="14" width="6.25" customWidth="1"/>
    <col min="15" max="15" width="5.125" customWidth="1"/>
    <col min="16" max="16" width="5.75" customWidth="1"/>
    <col min="17" max="17" width="8.5" customWidth="1"/>
    <col min="18" max="18" width="8.75" customWidth="1"/>
    <col min="19" max="19" width="5.25" customWidth="1"/>
    <col min="20" max="20" width="7.375" customWidth="1"/>
    <col min="21" max="21" width="6.375" customWidth="1"/>
    <col min="22" max="22" width="9.625" customWidth="1"/>
    <col min="23" max="23" width="8.625" customWidth="1"/>
  </cols>
  <sheetData>
    <row r="1" ht="18.75" customHeight="1" spans="1:23">
      <c r="A1" s="35"/>
      <c r="B1" s="35"/>
      <c r="C1" s="35"/>
      <c r="D1" s="35"/>
      <c r="E1" s="35"/>
      <c r="F1" s="35"/>
      <c r="G1" s="35"/>
      <c r="H1" s="35"/>
      <c r="I1" s="35"/>
      <c r="J1" s="35"/>
      <c r="K1" s="35"/>
      <c r="L1" s="35"/>
      <c r="M1" s="35"/>
      <c r="N1" s="56"/>
      <c r="O1" s="56"/>
      <c r="P1" s="56"/>
      <c r="Q1" s="56"/>
      <c r="R1" s="56"/>
      <c r="S1" s="56"/>
      <c r="T1" s="56"/>
      <c r="U1" s="56"/>
      <c r="V1" s="56"/>
      <c r="W1" s="56" t="s">
        <v>177</v>
      </c>
    </row>
    <row r="2" ht="45" customHeight="1" spans="1:23">
      <c r="A2" s="37" t="s">
        <v>178</v>
      </c>
      <c r="B2" s="37"/>
      <c r="C2" s="37"/>
      <c r="D2" s="37"/>
      <c r="E2" s="37"/>
      <c r="F2" s="37"/>
      <c r="G2" s="37"/>
      <c r="H2" s="37"/>
      <c r="I2" s="37"/>
      <c r="J2" s="37"/>
      <c r="K2" s="37"/>
      <c r="L2" s="37"/>
      <c r="M2" s="37"/>
      <c r="N2" s="57"/>
      <c r="O2" s="57"/>
      <c r="P2" s="57"/>
      <c r="Q2" s="57"/>
      <c r="R2" s="57"/>
      <c r="S2" s="57"/>
      <c r="T2" s="57"/>
      <c r="U2" s="57"/>
      <c r="V2" s="57"/>
      <c r="W2" s="57"/>
    </row>
    <row r="3" ht="18.75" customHeight="1" spans="1:23">
      <c r="A3" s="52" t="str">
        <f>"单位名称："&amp;"易门县职业高级中学"</f>
        <v>单位名称：易门县职业高级中学</v>
      </c>
      <c r="B3" s="52"/>
      <c r="C3" s="52"/>
      <c r="D3" s="52"/>
      <c r="E3" s="52"/>
      <c r="F3" s="52"/>
      <c r="G3" s="52"/>
      <c r="H3" s="52"/>
      <c r="I3" s="58"/>
      <c r="J3" s="58"/>
      <c r="K3" s="58"/>
      <c r="L3" s="58"/>
      <c r="M3" s="58"/>
      <c r="N3" s="59"/>
      <c r="O3" s="59"/>
      <c r="P3" s="59"/>
      <c r="Q3" s="59"/>
      <c r="R3" s="59"/>
      <c r="S3" s="59"/>
      <c r="T3" s="59"/>
      <c r="U3" s="59"/>
      <c r="V3" s="59"/>
      <c r="W3" s="59" t="s">
        <v>26</v>
      </c>
    </row>
    <row r="4" ht="18.75" customHeight="1" spans="1:23">
      <c r="A4" s="41" t="s">
        <v>179</v>
      </c>
      <c r="B4" s="41" t="s">
        <v>130</v>
      </c>
      <c r="C4" s="41" t="s">
        <v>131</v>
      </c>
      <c r="D4" s="41" t="s">
        <v>180</v>
      </c>
      <c r="E4" s="41" t="s">
        <v>132</v>
      </c>
      <c r="F4" s="41" t="s">
        <v>133</v>
      </c>
      <c r="G4" s="41" t="s">
        <v>134</v>
      </c>
      <c r="H4" s="41" t="s">
        <v>135</v>
      </c>
      <c r="I4" s="42" t="s">
        <v>29</v>
      </c>
      <c r="J4" s="42" t="s">
        <v>181</v>
      </c>
      <c r="K4" s="41"/>
      <c r="L4" s="41"/>
      <c r="M4" s="41"/>
      <c r="N4" s="41" t="s">
        <v>137</v>
      </c>
      <c r="O4" s="41"/>
      <c r="P4" s="41"/>
      <c r="Q4" s="41" t="s">
        <v>35</v>
      </c>
      <c r="R4" s="41" t="s">
        <v>36</v>
      </c>
      <c r="S4" s="41"/>
      <c r="T4" s="41"/>
      <c r="U4" s="41"/>
      <c r="V4" s="41"/>
      <c r="W4" s="41"/>
    </row>
    <row r="5" ht="18.75" customHeight="1" spans="1:23">
      <c r="A5" s="41"/>
      <c r="B5" s="41"/>
      <c r="C5" s="41"/>
      <c r="D5" s="41"/>
      <c r="E5" s="41"/>
      <c r="F5" s="41"/>
      <c r="G5" s="41"/>
      <c r="H5" s="41"/>
      <c r="I5" s="42" t="s">
        <v>138</v>
      </c>
      <c r="J5" s="42" t="s">
        <v>139</v>
      </c>
      <c r="K5" s="41"/>
      <c r="L5" s="41" t="s">
        <v>33</v>
      </c>
      <c r="M5" s="41" t="s">
        <v>34</v>
      </c>
      <c r="N5" s="41" t="s">
        <v>32</v>
      </c>
      <c r="O5" s="41" t="s">
        <v>33</v>
      </c>
      <c r="P5" s="41" t="s">
        <v>34</v>
      </c>
      <c r="Q5" s="41" t="s">
        <v>35</v>
      </c>
      <c r="R5" s="41" t="s">
        <v>31</v>
      </c>
      <c r="S5" s="41" t="s">
        <v>37</v>
      </c>
      <c r="T5" s="41" t="s">
        <v>38</v>
      </c>
      <c r="U5" s="41" t="s">
        <v>39</v>
      </c>
      <c r="V5" s="41" t="s">
        <v>40</v>
      </c>
      <c r="W5" s="41" t="s">
        <v>41</v>
      </c>
    </row>
    <row r="6" ht="34" customHeight="1" spans="1:23">
      <c r="A6" s="41"/>
      <c r="B6" s="41"/>
      <c r="C6" s="41"/>
      <c r="D6" s="41"/>
      <c r="E6" s="41"/>
      <c r="F6" s="41"/>
      <c r="G6" s="41"/>
      <c r="H6" s="41"/>
      <c r="I6" s="42"/>
      <c r="J6" s="42" t="s">
        <v>32</v>
      </c>
      <c r="K6" s="41"/>
      <c r="L6" s="41" t="s">
        <v>33</v>
      </c>
      <c r="M6" s="41" t="s">
        <v>34</v>
      </c>
      <c r="N6" s="41" t="s">
        <v>32</v>
      </c>
      <c r="O6" s="41" t="s">
        <v>33</v>
      </c>
      <c r="P6" s="41" t="s">
        <v>34</v>
      </c>
      <c r="Q6" s="41"/>
      <c r="R6" s="41" t="s">
        <v>31</v>
      </c>
      <c r="S6" s="41" t="s">
        <v>37</v>
      </c>
      <c r="T6" s="41" t="s">
        <v>38</v>
      </c>
      <c r="U6" s="41" t="s">
        <v>39</v>
      </c>
      <c r="V6" s="41" t="s">
        <v>40</v>
      </c>
      <c r="W6" s="41" t="s">
        <v>41</v>
      </c>
    </row>
    <row r="7" ht="31" customHeight="1" spans="1:23">
      <c r="A7" s="41"/>
      <c r="B7" s="41"/>
      <c r="C7" s="41"/>
      <c r="D7" s="41"/>
      <c r="E7" s="41"/>
      <c r="F7" s="41"/>
      <c r="G7" s="41"/>
      <c r="H7" s="41"/>
      <c r="I7" s="42"/>
      <c r="J7" s="42" t="s">
        <v>31</v>
      </c>
      <c r="K7" s="41" t="s">
        <v>182</v>
      </c>
      <c r="L7" s="41"/>
      <c r="M7" s="41"/>
      <c r="N7" s="41"/>
      <c r="O7" s="41"/>
      <c r="P7" s="41"/>
      <c r="Q7" s="41"/>
      <c r="R7" s="41"/>
      <c r="S7" s="41"/>
      <c r="T7" s="41"/>
      <c r="U7" s="41"/>
      <c r="V7" s="41"/>
      <c r="W7" s="41"/>
    </row>
    <row r="8" ht="30" customHeight="1" spans="1:23">
      <c r="A8" s="43" t="s">
        <v>42</v>
      </c>
      <c r="B8" s="43">
        <v>2</v>
      </c>
      <c r="C8" s="43">
        <v>3</v>
      </c>
      <c r="D8" s="43">
        <v>4</v>
      </c>
      <c r="E8" s="43">
        <v>5</v>
      </c>
      <c r="F8" s="43">
        <v>6</v>
      </c>
      <c r="G8" s="43">
        <v>7</v>
      </c>
      <c r="H8" s="43">
        <v>8</v>
      </c>
      <c r="I8" s="43">
        <v>9</v>
      </c>
      <c r="J8" s="43">
        <v>10</v>
      </c>
      <c r="K8" s="43">
        <v>11</v>
      </c>
      <c r="L8" s="43">
        <v>12</v>
      </c>
      <c r="M8" s="43">
        <v>13</v>
      </c>
      <c r="N8" s="43">
        <v>14</v>
      </c>
      <c r="O8" s="43">
        <v>15</v>
      </c>
      <c r="P8" s="43">
        <v>16</v>
      </c>
      <c r="Q8" s="43">
        <v>17</v>
      </c>
      <c r="R8" s="43">
        <v>18</v>
      </c>
      <c r="S8" s="43">
        <v>19</v>
      </c>
      <c r="T8" s="43">
        <v>20</v>
      </c>
      <c r="U8" s="43">
        <v>21</v>
      </c>
      <c r="V8" s="43">
        <v>22</v>
      </c>
      <c r="W8" s="43">
        <v>23</v>
      </c>
    </row>
    <row r="9" ht="35" customHeight="1" spans="1:23">
      <c r="A9" s="53"/>
      <c r="B9" s="53"/>
      <c r="C9" s="54" t="s">
        <v>183</v>
      </c>
      <c r="D9" s="53"/>
      <c r="E9" s="53"/>
      <c r="F9" s="53"/>
      <c r="G9" s="53"/>
      <c r="H9" s="53"/>
      <c r="I9" s="60">
        <v>12</v>
      </c>
      <c r="J9" s="60">
        <v>12</v>
      </c>
      <c r="K9" s="60">
        <v>12</v>
      </c>
      <c r="L9" s="60"/>
      <c r="M9" s="60"/>
      <c r="N9" s="60"/>
      <c r="O9" s="60"/>
      <c r="P9" s="60"/>
      <c r="Q9" s="60"/>
      <c r="R9" s="60"/>
      <c r="S9" s="60"/>
      <c r="T9" s="60"/>
      <c r="U9" s="60"/>
      <c r="V9" s="60"/>
      <c r="W9" s="60"/>
    </row>
    <row r="10" ht="35" customHeight="1" spans="1:23">
      <c r="A10" s="53" t="s">
        <v>184</v>
      </c>
      <c r="B10" s="53" t="s">
        <v>185</v>
      </c>
      <c r="C10" s="54" t="s">
        <v>183</v>
      </c>
      <c r="D10" s="53" t="s">
        <v>52</v>
      </c>
      <c r="E10" s="53" t="s">
        <v>70</v>
      </c>
      <c r="F10" s="53" t="s">
        <v>71</v>
      </c>
      <c r="G10" s="53" t="s">
        <v>186</v>
      </c>
      <c r="H10" s="53" t="s">
        <v>187</v>
      </c>
      <c r="I10" s="60">
        <v>12</v>
      </c>
      <c r="J10" s="60">
        <v>12</v>
      </c>
      <c r="K10" s="60">
        <v>12</v>
      </c>
      <c r="L10" s="60"/>
      <c r="M10" s="60"/>
      <c r="N10" s="60"/>
      <c r="O10" s="60"/>
      <c r="P10" s="60"/>
      <c r="Q10" s="60"/>
      <c r="R10" s="60"/>
      <c r="S10" s="60"/>
      <c r="T10" s="60"/>
      <c r="U10" s="60"/>
      <c r="V10" s="60"/>
      <c r="W10" s="60"/>
    </row>
    <row r="11" ht="35" customHeight="1" spans="1:23">
      <c r="A11" s="5"/>
      <c r="B11" s="5"/>
      <c r="C11" s="54" t="s">
        <v>188</v>
      </c>
      <c r="D11" s="5"/>
      <c r="E11" s="5"/>
      <c r="F11" s="5"/>
      <c r="G11" s="5"/>
      <c r="H11" s="5"/>
      <c r="I11" s="60">
        <v>11.2</v>
      </c>
      <c r="J11" s="60"/>
      <c r="K11" s="60"/>
      <c r="L11" s="60"/>
      <c r="M11" s="60"/>
      <c r="N11" s="60"/>
      <c r="O11" s="60"/>
      <c r="P11" s="5"/>
      <c r="Q11" s="60">
        <v>11.2</v>
      </c>
      <c r="R11" s="60"/>
      <c r="S11" s="60"/>
      <c r="T11" s="60"/>
      <c r="U11" s="60"/>
      <c r="V11" s="60"/>
      <c r="W11" s="60"/>
    </row>
    <row r="12" ht="35" customHeight="1" spans="1:23">
      <c r="A12" s="53" t="s">
        <v>184</v>
      </c>
      <c r="B12" s="53" t="s">
        <v>189</v>
      </c>
      <c r="C12" s="54" t="s">
        <v>188</v>
      </c>
      <c r="D12" s="53" t="s">
        <v>52</v>
      </c>
      <c r="E12" s="53" t="s">
        <v>70</v>
      </c>
      <c r="F12" s="53" t="s">
        <v>71</v>
      </c>
      <c r="G12" s="53" t="s">
        <v>186</v>
      </c>
      <c r="H12" s="53" t="s">
        <v>187</v>
      </c>
      <c r="I12" s="60">
        <v>11.2</v>
      </c>
      <c r="J12" s="60"/>
      <c r="K12" s="60"/>
      <c r="L12" s="60"/>
      <c r="M12" s="60"/>
      <c r="N12" s="60"/>
      <c r="O12" s="60"/>
      <c r="P12" s="5"/>
      <c r="Q12" s="60">
        <v>11.2</v>
      </c>
      <c r="R12" s="60"/>
      <c r="S12" s="60"/>
      <c r="T12" s="60"/>
      <c r="U12" s="60"/>
      <c r="V12" s="60"/>
      <c r="W12" s="60"/>
    </row>
    <row r="13" ht="35" customHeight="1" spans="1:23">
      <c r="A13" s="5"/>
      <c r="B13" s="5"/>
      <c r="C13" s="54" t="s">
        <v>190</v>
      </c>
      <c r="D13" s="5"/>
      <c r="E13" s="5"/>
      <c r="F13" s="5"/>
      <c r="G13" s="5"/>
      <c r="H13" s="5"/>
      <c r="I13" s="60">
        <v>5.97</v>
      </c>
      <c r="J13" s="60">
        <v>5.97</v>
      </c>
      <c r="K13" s="60">
        <v>5.97</v>
      </c>
      <c r="L13" s="60"/>
      <c r="M13" s="60"/>
      <c r="N13" s="60"/>
      <c r="O13" s="60"/>
      <c r="P13" s="5"/>
      <c r="Q13" s="60"/>
      <c r="R13" s="60"/>
      <c r="S13" s="60"/>
      <c r="T13" s="60"/>
      <c r="U13" s="60"/>
      <c r="V13" s="60"/>
      <c r="W13" s="60"/>
    </row>
    <row r="14" ht="35" customHeight="1" spans="1:23">
      <c r="A14" s="53" t="s">
        <v>191</v>
      </c>
      <c r="B14" s="53" t="s">
        <v>192</v>
      </c>
      <c r="C14" s="54" t="s">
        <v>190</v>
      </c>
      <c r="D14" s="53" t="s">
        <v>52</v>
      </c>
      <c r="E14" s="53" t="s">
        <v>80</v>
      </c>
      <c r="F14" s="53" t="s">
        <v>81</v>
      </c>
      <c r="G14" s="53" t="s">
        <v>193</v>
      </c>
      <c r="H14" s="53" t="s">
        <v>194</v>
      </c>
      <c r="I14" s="60">
        <v>5.97</v>
      </c>
      <c r="J14" s="60">
        <v>5.97</v>
      </c>
      <c r="K14" s="60">
        <v>5.97</v>
      </c>
      <c r="L14" s="60"/>
      <c r="M14" s="60"/>
      <c r="N14" s="60"/>
      <c r="O14" s="60"/>
      <c r="P14" s="5"/>
      <c r="Q14" s="60"/>
      <c r="R14" s="60"/>
      <c r="S14" s="60"/>
      <c r="T14" s="60"/>
      <c r="U14" s="60"/>
      <c r="V14" s="60"/>
      <c r="W14" s="60"/>
    </row>
    <row r="15" ht="35" customHeight="1" spans="1:23">
      <c r="A15" s="5"/>
      <c r="B15" s="5"/>
      <c r="C15" s="54" t="s">
        <v>195</v>
      </c>
      <c r="D15" s="5"/>
      <c r="E15" s="5"/>
      <c r="F15" s="5"/>
      <c r="G15" s="5"/>
      <c r="H15" s="5"/>
      <c r="I15" s="60">
        <v>1.62</v>
      </c>
      <c r="J15" s="60">
        <v>1.62</v>
      </c>
      <c r="K15" s="60">
        <v>1.62</v>
      </c>
      <c r="L15" s="60"/>
      <c r="M15" s="60"/>
      <c r="N15" s="60"/>
      <c r="O15" s="60"/>
      <c r="P15" s="5"/>
      <c r="Q15" s="60"/>
      <c r="R15" s="60"/>
      <c r="S15" s="60"/>
      <c r="T15" s="60"/>
      <c r="U15" s="60"/>
      <c r="V15" s="60"/>
      <c r="W15" s="60"/>
    </row>
    <row r="16" ht="35" customHeight="1" spans="1:23">
      <c r="A16" s="53" t="s">
        <v>191</v>
      </c>
      <c r="B16" s="53" t="s">
        <v>196</v>
      </c>
      <c r="C16" s="54" t="s">
        <v>195</v>
      </c>
      <c r="D16" s="53" t="s">
        <v>52</v>
      </c>
      <c r="E16" s="53" t="s">
        <v>70</v>
      </c>
      <c r="F16" s="53" t="s">
        <v>71</v>
      </c>
      <c r="G16" s="53" t="s">
        <v>193</v>
      </c>
      <c r="H16" s="53" t="s">
        <v>194</v>
      </c>
      <c r="I16" s="60">
        <v>1.52</v>
      </c>
      <c r="J16" s="60">
        <v>1.52</v>
      </c>
      <c r="K16" s="60">
        <v>1.52</v>
      </c>
      <c r="L16" s="60"/>
      <c r="M16" s="60"/>
      <c r="N16" s="60"/>
      <c r="O16" s="60"/>
      <c r="P16" s="5"/>
      <c r="Q16" s="60"/>
      <c r="R16" s="60"/>
      <c r="S16" s="60"/>
      <c r="T16" s="60"/>
      <c r="U16" s="60"/>
      <c r="V16" s="60"/>
      <c r="W16" s="60"/>
    </row>
    <row r="17" ht="35" customHeight="1" spans="1:23">
      <c r="A17" s="53" t="s">
        <v>191</v>
      </c>
      <c r="B17" s="53" t="s">
        <v>196</v>
      </c>
      <c r="C17" s="54" t="s">
        <v>195</v>
      </c>
      <c r="D17" s="53" t="s">
        <v>52</v>
      </c>
      <c r="E17" s="53" t="s">
        <v>70</v>
      </c>
      <c r="F17" s="53" t="s">
        <v>71</v>
      </c>
      <c r="G17" s="53" t="s">
        <v>193</v>
      </c>
      <c r="H17" s="53" t="s">
        <v>194</v>
      </c>
      <c r="I17" s="60">
        <v>0.1</v>
      </c>
      <c r="J17" s="60">
        <v>0.1</v>
      </c>
      <c r="K17" s="60">
        <v>0.1</v>
      </c>
      <c r="L17" s="60"/>
      <c r="M17" s="60"/>
      <c r="N17" s="60"/>
      <c r="O17" s="60"/>
      <c r="P17" s="5"/>
      <c r="Q17" s="60"/>
      <c r="R17" s="60"/>
      <c r="S17" s="60"/>
      <c r="T17" s="60"/>
      <c r="U17" s="60"/>
      <c r="V17" s="60"/>
      <c r="W17" s="60"/>
    </row>
    <row r="18" ht="35" customHeight="1" spans="1:23">
      <c r="A18" s="5"/>
      <c r="B18" s="5"/>
      <c r="C18" s="54" t="s">
        <v>197</v>
      </c>
      <c r="D18" s="5"/>
      <c r="E18" s="5"/>
      <c r="F18" s="5"/>
      <c r="G18" s="5"/>
      <c r="H18" s="5"/>
      <c r="I18" s="60">
        <v>40</v>
      </c>
      <c r="J18" s="60"/>
      <c r="K18" s="60"/>
      <c r="L18" s="60"/>
      <c r="M18" s="60"/>
      <c r="N18" s="60"/>
      <c r="O18" s="60"/>
      <c r="P18" s="5"/>
      <c r="Q18" s="60"/>
      <c r="R18" s="60">
        <v>40</v>
      </c>
      <c r="S18" s="60"/>
      <c r="T18" s="60"/>
      <c r="U18" s="60"/>
      <c r="V18" s="60"/>
      <c r="W18" s="60">
        <v>40</v>
      </c>
    </row>
    <row r="19" ht="35" customHeight="1" spans="1:23">
      <c r="A19" s="53" t="s">
        <v>184</v>
      </c>
      <c r="B19" s="53" t="s">
        <v>198</v>
      </c>
      <c r="C19" s="54" t="s">
        <v>197</v>
      </c>
      <c r="D19" s="53" t="s">
        <v>52</v>
      </c>
      <c r="E19" s="53" t="s">
        <v>70</v>
      </c>
      <c r="F19" s="53" t="s">
        <v>71</v>
      </c>
      <c r="G19" s="53" t="s">
        <v>186</v>
      </c>
      <c r="H19" s="53" t="s">
        <v>187</v>
      </c>
      <c r="I19" s="60">
        <v>40</v>
      </c>
      <c r="J19" s="60"/>
      <c r="K19" s="60"/>
      <c r="L19" s="60"/>
      <c r="M19" s="60"/>
      <c r="N19" s="60"/>
      <c r="O19" s="60"/>
      <c r="P19" s="5"/>
      <c r="Q19" s="60"/>
      <c r="R19" s="60">
        <v>40</v>
      </c>
      <c r="S19" s="60"/>
      <c r="T19" s="60"/>
      <c r="U19" s="60"/>
      <c r="V19" s="60"/>
      <c r="W19" s="60">
        <v>40</v>
      </c>
    </row>
    <row r="20" ht="35" customHeight="1" spans="1:23">
      <c r="A20" s="5"/>
      <c r="B20" s="5"/>
      <c r="C20" s="54" t="s">
        <v>199</v>
      </c>
      <c r="D20" s="5"/>
      <c r="E20" s="5"/>
      <c r="F20" s="5"/>
      <c r="G20" s="5"/>
      <c r="H20" s="5"/>
      <c r="I20" s="60">
        <v>30</v>
      </c>
      <c r="J20" s="60">
        <v>30</v>
      </c>
      <c r="K20" s="60">
        <v>30</v>
      </c>
      <c r="L20" s="60"/>
      <c r="M20" s="60"/>
      <c r="N20" s="60"/>
      <c r="O20" s="60"/>
      <c r="P20" s="5"/>
      <c r="Q20" s="60"/>
      <c r="R20" s="60"/>
      <c r="S20" s="60"/>
      <c r="T20" s="60"/>
      <c r="U20" s="60"/>
      <c r="V20" s="60"/>
      <c r="W20" s="60"/>
    </row>
    <row r="21" ht="35" customHeight="1" spans="1:23">
      <c r="A21" s="53" t="s">
        <v>184</v>
      </c>
      <c r="B21" s="53" t="s">
        <v>200</v>
      </c>
      <c r="C21" s="54" t="s">
        <v>199</v>
      </c>
      <c r="D21" s="53" t="s">
        <v>52</v>
      </c>
      <c r="E21" s="53" t="s">
        <v>70</v>
      </c>
      <c r="F21" s="53" t="s">
        <v>71</v>
      </c>
      <c r="G21" s="53" t="s">
        <v>201</v>
      </c>
      <c r="H21" s="53" t="s">
        <v>202</v>
      </c>
      <c r="I21" s="60">
        <v>30</v>
      </c>
      <c r="J21" s="60">
        <v>30</v>
      </c>
      <c r="K21" s="60">
        <v>30</v>
      </c>
      <c r="L21" s="60"/>
      <c r="M21" s="60"/>
      <c r="N21" s="60"/>
      <c r="O21" s="60"/>
      <c r="P21" s="5"/>
      <c r="Q21" s="60"/>
      <c r="R21" s="60"/>
      <c r="S21" s="60"/>
      <c r="T21" s="60"/>
      <c r="U21" s="60"/>
      <c r="V21" s="60"/>
      <c r="W21" s="60"/>
    </row>
    <row r="22" ht="35" customHeight="1" spans="1:23">
      <c r="A22" s="5"/>
      <c r="B22" s="5"/>
      <c r="C22" s="54" t="s">
        <v>203</v>
      </c>
      <c r="D22" s="5"/>
      <c r="E22" s="5"/>
      <c r="F22" s="5"/>
      <c r="G22" s="5"/>
      <c r="H22" s="5"/>
      <c r="I22" s="60">
        <v>3.204</v>
      </c>
      <c r="J22" s="60">
        <v>3.204</v>
      </c>
      <c r="K22" s="60">
        <v>3.204</v>
      </c>
      <c r="L22" s="60"/>
      <c r="M22" s="60"/>
      <c r="N22" s="60"/>
      <c r="O22" s="60"/>
      <c r="P22" s="5"/>
      <c r="Q22" s="60"/>
      <c r="R22" s="60"/>
      <c r="S22" s="60"/>
      <c r="T22" s="60"/>
      <c r="U22" s="60"/>
      <c r="V22" s="60"/>
      <c r="W22" s="60"/>
    </row>
    <row r="23" ht="35" customHeight="1" spans="1:23">
      <c r="A23" s="53" t="s">
        <v>191</v>
      </c>
      <c r="B23" s="53" t="s">
        <v>204</v>
      </c>
      <c r="C23" s="54" t="s">
        <v>203</v>
      </c>
      <c r="D23" s="53" t="s">
        <v>52</v>
      </c>
      <c r="E23" s="53" t="s">
        <v>70</v>
      </c>
      <c r="F23" s="53" t="s">
        <v>71</v>
      </c>
      <c r="G23" s="53" t="s">
        <v>186</v>
      </c>
      <c r="H23" s="53" t="s">
        <v>187</v>
      </c>
      <c r="I23" s="60">
        <v>3.204</v>
      </c>
      <c r="J23" s="60">
        <v>3.204</v>
      </c>
      <c r="K23" s="60">
        <v>3.204</v>
      </c>
      <c r="L23" s="60"/>
      <c r="M23" s="60"/>
      <c r="N23" s="60"/>
      <c r="O23" s="60"/>
      <c r="P23" s="5"/>
      <c r="Q23" s="60"/>
      <c r="R23" s="60"/>
      <c r="S23" s="60"/>
      <c r="T23" s="60"/>
      <c r="U23" s="60"/>
      <c r="V23" s="60"/>
      <c r="W23" s="60"/>
    </row>
    <row r="24" ht="35" customHeight="1" spans="1:23">
      <c r="A24" s="5"/>
      <c r="B24" s="5"/>
      <c r="C24" s="54" t="s">
        <v>205</v>
      </c>
      <c r="D24" s="5"/>
      <c r="E24" s="5"/>
      <c r="F24" s="5"/>
      <c r="G24" s="5"/>
      <c r="H24" s="5"/>
      <c r="I24" s="60">
        <v>0.39</v>
      </c>
      <c r="J24" s="60">
        <v>0.39</v>
      </c>
      <c r="K24" s="60">
        <v>0.39</v>
      </c>
      <c r="L24" s="60"/>
      <c r="M24" s="60"/>
      <c r="N24" s="60"/>
      <c r="O24" s="60"/>
      <c r="P24" s="5"/>
      <c r="Q24" s="60"/>
      <c r="R24" s="60"/>
      <c r="S24" s="60"/>
      <c r="T24" s="60"/>
      <c r="U24" s="60"/>
      <c r="V24" s="60"/>
      <c r="W24" s="60"/>
    </row>
    <row r="25" ht="35" customHeight="1" spans="1:23">
      <c r="A25" s="53" t="s">
        <v>191</v>
      </c>
      <c r="B25" s="53" t="s">
        <v>206</v>
      </c>
      <c r="C25" s="54" t="s">
        <v>205</v>
      </c>
      <c r="D25" s="53" t="s">
        <v>52</v>
      </c>
      <c r="E25" s="53" t="s">
        <v>70</v>
      </c>
      <c r="F25" s="53" t="s">
        <v>71</v>
      </c>
      <c r="G25" s="53" t="s">
        <v>207</v>
      </c>
      <c r="H25" s="53" t="s">
        <v>208</v>
      </c>
      <c r="I25" s="60">
        <v>0.39</v>
      </c>
      <c r="J25" s="60">
        <v>0.39</v>
      </c>
      <c r="K25" s="60">
        <v>0.39</v>
      </c>
      <c r="L25" s="60"/>
      <c r="M25" s="60"/>
      <c r="N25" s="60"/>
      <c r="O25" s="60"/>
      <c r="P25" s="5"/>
      <c r="Q25" s="60"/>
      <c r="R25" s="60"/>
      <c r="S25" s="60"/>
      <c r="T25" s="60"/>
      <c r="U25" s="60"/>
      <c r="V25" s="60"/>
      <c r="W25" s="60"/>
    </row>
    <row r="26" ht="35" customHeight="1" spans="1:23">
      <c r="A26" s="55" t="s">
        <v>29</v>
      </c>
      <c r="B26" s="55"/>
      <c r="C26" s="55"/>
      <c r="D26" s="55"/>
      <c r="E26" s="55"/>
      <c r="F26" s="55"/>
      <c r="G26" s="55"/>
      <c r="H26" s="55"/>
      <c r="I26" s="61">
        <v>104.38</v>
      </c>
      <c r="J26" s="61">
        <v>53.18</v>
      </c>
      <c r="K26" s="61">
        <v>53.18</v>
      </c>
      <c r="L26" s="60"/>
      <c r="M26" s="60"/>
      <c r="N26" s="60"/>
      <c r="O26" s="60"/>
      <c r="P26" s="60"/>
      <c r="Q26" s="60">
        <v>11.2</v>
      </c>
      <c r="R26" s="60">
        <v>40</v>
      </c>
      <c r="S26" s="60"/>
      <c r="T26" s="60"/>
      <c r="U26" s="60"/>
      <c r="V26" s="60"/>
      <c r="W26" s="60">
        <v>40</v>
      </c>
    </row>
    <row r="27" ht="30" customHeight="1"/>
  </sheetData>
  <mergeCells count="28">
    <mergeCell ref="A2:W2"/>
    <mergeCell ref="A3:H3"/>
    <mergeCell ref="J4:M4"/>
    <mergeCell ref="N4:P4"/>
    <mergeCell ref="R4:W4"/>
    <mergeCell ref="A26:H26"/>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ageMargins left="0.75" right="0.75" top="1" bottom="1" header="0.5" footer="0.5"/>
  <pageSetup paperSize="1" scale="55" fitToHeight="0" pageOrder="overThenDown"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54"/>
  <sheetViews>
    <sheetView showZeros="0" topLeftCell="A21" workbookViewId="0">
      <selection activeCell="A7" sqref="A7"/>
    </sheetView>
  </sheetViews>
  <sheetFormatPr defaultColWidth="8.85" defaultRowHeight="15" customHeight="1"/>
  <cols>
    <col min="1" max="1" width="21.625" customWidth="1"/>
    <col min="2" max="2" width="42.75" customWidth="1"/>
    <col min="3" max="4" width="13.8416666666667" customWidth="1"/>
    <col min="5" max="5" width="21.5" customWidth="1"/>
    <col min="6" max="8" width="10" customWidth="1"/>
    <col min="9" max="9" width="13.7" customWidth="1"/>
    <col min="10" max="10" width="27.9833333333333" customWidth="1"/>
  </cols>
  <sheetData>
    <row r="1" customHeight="1" spans="1:10">
      <c r="A1" s="2" t="s">
        <v>209</v>
      </c>
      <c r="B1" s="2"/>
      <c r="C1" s="2"/>
      <c r="D1" s="2"/>
      <c r="E1" s="2"/>
      <c r="F1" s="2"/>
      <c r="G1" s="2"/>
      <c r="H1" s="2"/>
      <c r="I1" s="2"/>
      <c r="J1" s="2"/>
    </row>
    <row r="2" ht="45" customHeight="1" spans="1:10">
      <c r="A2" s="17" t="s">
        <v>210</v>
      </c>
      <c r="B2" s="17"/>
      <c r="C2" s="17"/>
      <c r="D2" s="17"/>
      <c r="E2" s="17"/>
      <c r="F2" s="17"/>
      <c r="G2" s="17"/>
      <c r="H2" s="17"/>
      <c r="I2" s="17"/>
      <c r="J2" s="17"/>
    </row>
    <row r="3" ht="20.25" customHeight="1" spans="1:10">
      <c r="A3" s="1" t="str">
        <f>"单位名称："&amp;"易门县职业高级中学"</f>
        <v>单位名称：易门县职业高级中学</v>
      </c>
      <c r="B3" s="1"/>
      <c r="C3" s="1"/>
      <c r="D3" s="1"/>
      <c r="E3" s="1"/>
      <c r="F3" s="1"/>
      <c r="G3" s="1"/>
      <c r="H3" s="1"/>
      <c r="I3" s="1"/>
      <c r="J3" s="1"/>
    </row>
    <row r="4" ht="20.25" customHeight="1" spans="1:10">
      <c r="A4" s="19" t="s">
        <v>211</v>
      </c>
      <c r="B4" s="19" t="s">
        <v>212</v>
      </c>
      <c r="C4" s="19" t="s">
        <v>213</v>
      </c>
      <c r="D4" s="19" t="s">
        <v>214</v>
      </c>
      <c r="E4" s="19" t="s">
        <v>215</v>
      </c>
      <c r="F4" s="19" t="s">
        <v>216</v>
      </c>
      <c r="G4" s="19" t="s">
        <v>217</v>
      </c>
      <c r="H4" s="19" t="s">
        <v>218</v>
      </c>
      <c r="I4" s="19" t="s">
        <v>219</v>
      </c>
      <c r="J4" s="19" t="s">
        <v>220</v>
      </c>
    </row>
    <row r="5" ht="46.5" customHeight="1" spans="1:10">
      <c r="A5" s="19"/>
      <c r="B5" s="19"/>
      <c r="C5" s="19"/>
      <c r="D5" s="19"/>
      <c r="E5" s="19"/>
      <c r="F5" s="19"/>
      <c r="G5" s="19"/>
      <c r="H5" s="19"/>
      <c r="I5" s="19"/>
      <c r="J5" s="19"/>
    </row>
    <row r="6" ht="35" customHeight="1" spans="1:10">
      <c r="A6" s="20">
        <v>1</v>
      </c>
      <c r="B6" s="20">
        <v>2</v>
      </c>
      <c r="C6" s="20">
        <v>3</v>
      </c>
      <c r="D6" s="20">
        <v>4</v>
      </c>
      <c r="E6" s="20">
        <v>5</v>
      </c>
      <c r="F6" s="20">
        <v>6</v>
      </c>
      <c r="G6" s="20">
        <v>7</v>
      </c>
      <c r="H6" s="20">
        <v>8</v>
      </c>
      <c r="I6" s="20">
        <v>9</v>
      </c>
      <c r="J6" s="20">
        <v>10</v>
      </c>
    </row>
    <row r="7" s="47" customFormat="1" ht="35" customHeight="1" spans="1:10">
      <c r="A7" s="48" t="s">
        <v>52</v>
      </c>
      <c r="B7" s="21"/>
      <c r="C7" s="21"/>
      <c r="E7" s="22"/>
      <c r="F7" s="22"/>
      <c r="G7" s="22"/>
      <c r="H7" s="22"/>
      <c r="I7" s="22"/>
      <c r="J7" s="22"/>
    </row>
    <row r="8" ht="124" customHeight="1" spans="1:10">
      <c r="A8" s="49" t="s">
        <v>205</v>
      </c>
      <c r="B8" s="5" t="s">
        <v>221</v>
      </c>
      <c r="C8" s="6"/>
      <c r="D8" s="6"/>
      <c r="E8" s="22"/>
      <c r="F8" s="22"/>
      <c r="G8" s="22"/>
      <c r="H8" s="22"/>
      <c r="I8" s="22"/>
      <c r="J8" s="22"/>
    </row>
    <row r="9" ht="35" customHeight="1" spans="1:10">
      <c r="A9" s="5"/>
      <c r="B9" s="5"/>
      <c r="C9" s="5" t="s">
        <v>222</v>
      </c>
      <c r="D9" s="50" t="s">
        <v>223</v>
      </c>
      <c r="E9" s="51" t="s">
        <v>224</v>
      </c>
      <c r="F9" s="31" t="s">
        <v>225</v>
      </c>
      <c r="G9" s="6" t="s">
        <v>226</v>
      </c>
      <c r="H9" s="31" t="s">
        <v>227</v>
      </c>
      <c r="I9" s="31" t="s">
        <v>228</v>
      </c>
      <c r="J9" s="51" t="s">
        <v>229</v>
      </c>
    </row>
    <row r="10" ht="35" customHeight="1" spans="1:10">
      <c r="A10" s="5"/>
      <c r="B10" s="5"/>
      <c r="C10" s="5" t="s">
        <v>222</v>
      </c>
      <c r="D10" s="50" t="s">
        <v>230</v>
      </c>
      <c r="E10" s="51" t="s">
        <v>231</v>
      </c>
      <c r="F10" s="31" t="s">
        <v>225</v>
      </c>
      <c r="G10" s="6" t="s">
        <v>232</v>
      </c>
      <c r="H10" s="31" t="s">
        <v>233</v>
      </c>
      <c r="I10" s="31" t="s">
        <v>234</v>
      </c>
      <c r="J10" s="51" t="s">
        <v>235</v>
      </c>
    </row>
    <row r="11" ht="35" customHeight="1" spans="1:10">
      <c r="A11" s="5"/>
      <c r="B11" s="5"/>
      <c r="C11" s="5" t="s">
        <v>222</v>
      </c>
      <c r="D11" s="50" t="s">
        <v>236</v>
      </c>
      <c r="E11" s="51" t="s">
        <v>237</v>
      </c>
      <c r="F11" s="31" t="s">
        <v>225</v>
      </c>
      <c r="G11" s="6" t="s">
        <v>232</v>
      </c>
      <c r="H11" s="31" t="s">
        <v>233</v>
      </c>
      <c r="I11" s="31" t="s">
        <v>234</v>
      </c>
      <c r="J11" s="51" t="s">
        <v>238</v>
      </c>
    </row>
    <row r="12" ht="35" customHeight="1" spans="1:10">
      <c r="A12" s="5"/>
      <c r="B12" s="5"/>
      <c r="C12" s="5" t="s">
        <v>239</v>
      </c>
      <c r="D12" s="50" t="s">
        <v>240</v>
      </c>
      <c r="E12" s="51" t="s">
        <v>241</v>
      </c>
      <c r="F12" s="31" t="s">
        <v>225</v>
      </c>
      <c r="G12" s="6" t="s">
        <v>242</v>
      </c>
      <c r="H12" s="31"/>
      <c r="I12" s="31" t="s">
        <v>228</v>
      </c>
      <c r="J12" s="51" t="s">
        <v>243</v>
      </c>
    </row>
    <row r="13" ht="35" customHeight="1" spans="1:10">
      <c r="A13" s="5"/>
      <c r="B13" s="5"/>
      <c r="C13" s="5" t="s">
        <v>244</v>
      </c>
      <c r="D13" s="50" t="s">
        <v>245</v>
      </c>
      <c r="E13" s="51" t="s">
        <v>246</v>
      </c>
      <c r="F13" s="31" t="s">
        <v>247</v>
      </c>
      <c r="G13" s="6" t="s">
        <v>248</v>
      </c>
      <c r="H13" s="31" t="s">
        <v>233</v>
      </c>
      <c r="I13" s="31" t="s">
        <v>234</v>
      </c>
      <c r="J13" s="51" t="s">
        <v>249</v>
      </c>
    </row>
    <row r="14" ht="147" customHeight="1" spans="1:10">
      <c r="A14" s="49" t="s">
        <v>199</v>
      </c>
      <c r="B14" s="5" t="s">
        <v>250</v>
      </c>
      <c r="C14" s="5"/>
      <c r="D14" s="5"/>
      <c r="E14" s="5"/>
      <c r="F14" s="5"/>
      <c r="G14" s="5"/>
      <c r="H14" s="5"/>
      <c r="I14" s="5"/>
      <c r="J14" s="5"/>
    </row>
    <row r="15" ht="35" customHeight="1" spans="1:10">
      <c r="A15" s="5"/>
      <c r="B15" s="5"/>
      <c r="C15" s="5" t="s">
        <v>222</v>
      </c>
      <c r="D15" s="50" t="s">
        <v>223</v>
      </c>
      <c r="E15" s="51" t="s">
        <v>251</v>
      </c>
      <c r="F15" s="31" t="s">
        <v>247</v>
      </c>
      <c r="G15" s="6" t="s">
        <v>43</v>
      </c>
      <c r="H15" s="31" t="s">
        <v>252</v>
      </c>
      <c r="I15" s="31" t="s">
        <v>228</v>
      </c>
      <c r="J15" s="51" t="s">
        <v>253</v>
      </c>
    </row>
    <row r="16" ht="35" customHeight="1" spans="1:10">
      <c r="A16" s="5"/>
      <c r="B16" s="5"/>
      <c r="C16" s="5" t="s">
        <v>222</v>
      </c>
      <c r="D16" s="50" t="s">
        <v>230</v>
      </c>
      <c r="E16" s="51" t="s">
        <v>254</v>
      </c>
      <c r="F16" s="31" t="s">
        <v>225</v>
      </c>
      <c r="G16" s="6" t="s">
        <v>232</v>
      </c>
      <c r="H16" s="31" t="s">
        <v>233</v>
      </c>
      <c r="I16" s="31" t="s">
        <v>234</v>
      </c>
      <c r="J16" s="51" t="s">
        <v>255</v>
      </c>
    </row>
    <row r="17" ht="35" customHeight="1" spans="1:10">
      <c r="A17" s="5"/>
      <c r="B17" s="5"/>
      <c r="C17" s="5" t="s">
        <v>222</v>
      </c>
      <c r="D17" s="50" t="s">
        <v>236</v>
      </c>
      <c r="E17" s="51" t="s">
        <v>256</v>
      </c>
      <c r="F17" s="31" t="s">
        <v>247</v>
      </c>
      <c r="G17" s="6" t="s">
        <v>257</v>
      </c>
      <c r="H17" s="31" t="s">
        <v>233</v>
      </c>
      <c r="I17" s="31" t="s">
        <v>234</v>
      </c>
      <c r="J17" s="51" t="s">
        <v>258</v>
      </c>
    </row>
    <row r="18" ht="35" customHeight="1" spans="1:10">
      <c r="A18" s="5"/>
      <c r="B18" s="5"/>
      <c r="C18" s="5" t="s">
        <v>239</v>
      </c>
      <c r="D18" s="50" t="s">
        <v>240</v>
      </c>
      <c r="E18" s="51" t="s">
        <v>259</v>
      </c>
      <c r="F18" s="31" t="s">
        <v>247</v>
      </c>
      <c r="G18" s="6" t="s">
        <v>226</v>
      </c>
      <c r="H18" s="31" t="s">
        <v>233</v>
      </c>
      <c r="I18" s="31" t="s">
        <v>234</v>
      </c>
      <c r="J18" s="51" t="s">
        <v>260</v>
      </c>
    </row>
    <row r="19" ht="72" customHeight="1" spans="1:10">
      <c r="A19" s="5"/>
      <c r="B19" s="5"/>
      <c r="C19" s="5" t="s">
        <v>244</v>
      </c>
      <c r="D19" s="50" t="s">
        <v>245</v>
      </c>
      <c r="E19" s="51" t="s">
        <v>261</v>
      </c>
      <c r="F19" s="31" t="s">
        <v>247</v>
      </c>
      <c r="G19" s="6" t="s">
        <v>248</v>
      </c>
      <c r="H19" s="31" t="s">
        <v>233</v>
      </c>
      <c r="I19" s="31" t="s">
        <v>234</v>
      </c>
      <c r="J19" s="51" t="s">
        <v>262</v>
      </c>
    </row>
    <row r="20" ht="105" customHeight="1" spans="1:10">
      <c r="A20" s="49" t="s">
        <v>190</v>
      </c>
      <c r="B20" s="5" t="s">
        <v>263</v>
      </c>
      <c r="C20" s="5"/>
      <c r="D20" s="5"/>
      <c r="E20" s="5"/>
      <c r="F20" s="5"/>
      <c r="G20" s="5"/>
      <c r="H20" s="5"/>
      <c r="I20" s="5"/>
      <c r="J20" s="5"/>
    </row>
    <row r="21" ht="35" customHeight="1" spans="1:10">
      <c r="A21" s="5"/>
      <c r="B21" s="5"/>
      <c r="C21" s="5" t="s">
        <v>222</v>
      </c>
      <c r="D21" s="50" t="s">
        <v>223</v>
      </c>
      <c r="E21" s="51" t="s">
        <v>264</v>
      </c>
      <c r="F21" s="31" t="s">
        <v>247</v>
      </c>
      <c r="G21" s="6" t="s">
        <v>47</v>
      </c>
      <c r="H21" s="31" t="s">
        <v>227</v>
      </c>
      <c r="I21" s="31" t="s">
        <v>228</v>
      </c>
      <c r="J21" s="51" t="s">
        <v>265</v>
      </c>
    </row>
    <row r="22" ht="35" customHeight="1" spans="1:10">
      <c r="A22" s="5"/>
      <c r="B22" s="5"/>
      <c r="C22" s="5" t="s">
        <v>222</v>
      </c>
      <c r="D22" s="50" t="s">
        <v>236</v>
      </c>
      <c r="E22" s="51" t="s">
        <v>266</v>
      </c>
      <c r="F22" s="31" t="s">
        <v>225</v>
      </c>
      <c r="G22" s="6" t="s">
        <v>232</v>
      </c>
      <c r="H22" s="31" t="s">
        <v>233</v>
      </c>
      <c r="I22" s="31" t="s">
        <v>234</v>
      </c>
      <c r="J22" s="51" t="s">
        <v>267</v>
      </c>
    </row>
    <row r="23" ht="35" customHeight="1" spans="1:10">
      <c r="A23" s="5"/>
      <c r="B23" s="5"/>
      <c r="C23" s="5" t="s">
        <v>239</v>
      </c>
      <c r="D23" s="50" t="s">
        <v>240</v>
      </c>
      <c r="E23" s="51" t="s">
        <v>268</v>
      </c>
      <c r="F23" s="31" t="s">
        <v>225</v>
      </c>
      <c r="G23" s="6" t="s">
        <v>242</v>
      </c>
      <c r="H23" s="31"/>
      <c r="I23" s="31" t="s">
        <v>228</v>
      </c>
      <c r="J23" s="51" t="s">
        <v>269</v>
      </c>
    </row>
    <row r="24" ht="35" customHeight="1" spans="1:10">
      <c r="A24" s="5"/>
      <c r="B24" s="5"/>
      <c r="C24" s="5" t="s">
        <v>244</v>
      </c>
      <c r="D24" s="50" t="s">
        <v>245</v>
      </c>
      <c r="E24" s="51" t="s">
        <v>270</v>
      </c>
      <c r="F24" s="31" t="s">
        <v>247</v>
      </c>
      <c r="G24" s="6" t="s">
        <v>271</v>
      </c>
      <c r="H24" s="31" t="s">
        <v>233</v>
      </c>
      <c r="I24" s="31" t="s">
        <v>234</v>
      </c>
      <c r="J24" s="51" t="s">
        <v>272</v>
      </c>
    </row>
    <row r="25" ht="188" customHeight="1" spans="1:10">
      <c r="A25" s="49" t="s">
        <v>203</v>
      </c>
      <c r="B25" s="5" t="s">
        <v>273</v>
      </c>
      <c r="C25" s="5"/>
      <c r="D25" s="5"/>
      <c r="E25" s="5"/>
      <c r="F25" s="5"/>
      <c r="G25" s="5"/>
      <c r="H25" s="5"/>
      <c r="I25" s="5"/>
      <c r="J25" s="5"/>
    </row>
    <row r="26" ht="35" customHeight="1" spans="1:10">
      <c r="A26" s="5"/>
      <c r="B26" s="5"/>
      <c r="C26" s="5" t="s">
        <v>222</v>
      </c>
      <c r="D26" s="50" t="s">
        <v>223</v>
      </c>
      <c r="E26" s="51" t="s">
        <v>274</v>
      </c>
      <c r="F26" s="31" t="s">
        <v>247</v>
      </c>
      <c r="G26" s="6" t="s">
        <v>275</v>
      </c>
      <c r="H26" s="31" t="s">
        <v>276</v>
      </c>
      <c r="I26" s="31" t="s">
        <v>228</v>
      </c>
      <c r="J26" s="51" t="s">
        <v>277</v>
      </c>
    </row>
    <row r="27" ht="35" customHeight="1" spans="1:10">
      <c r="A27" s="5"/>
      <c r="B27" s="5"/>
      <c r="C27" s="5" t="s">
        <v>222</v>
      </c>
      <c r="D27" s="50" t="s">
        <v>230</v>
      </c>
      <c r="E27" s="51" t="s">
        <v>278</v>
      </c>
      <c r="F27" s="31" t="s">
        <v>225</v>
      </c>
      <c r="G27" s="6" t="s">
        <v>232</v>
      </c>
      <c r="H27" s="31" t="s">
        <v>233</v>
      </c>
      <c r="I27" s="31" t="s">
        <v>234</v>
      </c>
      <c r="J27" s="51" t="s">
        <v>279</v>
      </c>
    </row>
    <row r="28" ht="35" customHeight="1" spans="1:10">
      <c r="A28" s="5"/>
      <c r="B28" s="5"/>
      <c r="C28" s="5" t="s">
        <v>222</v>
      </c>
      <c r="D28" s="50" t="s">
        <v>236</v>
      </c>
      <c r="E28" s="51" t="s">
        <v>280</v>
      </c>
      <c r="F28" s="31" t="s">
        <v>225</v>
      </c>
      <c r="G28" s="6" t="s">
        <v>232</v>
      </c>
      <c r="H28" s="31" t="s">
        <v>233</v>
      </c>
      <c r="I28" s="31" t="s">
        <v>234</v>
      </c>
      <c r="J28" s="51" t="s">
        <v>281</v>
      </c>
    </row>
    <row r="29" ht="35" customHeight="1" spans="1:10">
      <c r="A29" s="5"/>
      <c r="B29" s="5"/>
      <c r="C29" s="5" t="s">
        <v>239</v>
      </c>
      <c r="D29" s="50" t="s">
        <v>240</v>
      </c>
      <c r="E29" s="51" t="s">
        <v>282</v>
      </c>
      <c r="F29" s="31" t="s">
        <v>247</v>
      </c>
      <c r="G29" s="6" t="s">
        <v>283</v>
      </c>
      <c r="H29" s="31" t="s">
        <v>233</v>
      </c>
      <c r="I29" s="31" t="s">
        <v>234</v>
      </c>
      <c r="J29" s="51" t="s">
        <v>284</v>
      </c>
    </row>
    <row r="30" ht="35" customHeight="1" spans="1:10">
      <c r="A30" s="5"/>
      <c r="B30" s="5"/>
      <c r="C30" s="5" t="s">
        <v>244</v>
      </c>
      <c r="D30" s="50" t="s">
        <v>245</v>
      </c>
      <c r="E30" s="51" t="s">
        <v>285</v>
      </c>
      <c r="F30" s="31" t="s">
        <v>247</v>
      </c>
      <c r="G30" s="6" t="s">
        <v>271</v>
      </c>
      <c r="H30" s="31" t="s">
        <v>233</v>
      </c>
      <c r="I30" s="31" t="s">
        <v>234</v>
      </c>
      <c r="J30" s="51" t="s">
        <v>286</v>
      </c>
    </row>
    <row r="31" ht="117" customHeight="1" spans="1:10">
      <c r="A31" s="49" t="s">
        <v>195</v>
      </c>
      <c r="B31" s="5" t="s">
        <v>287</v>
      </c>
      <c r="C31" s="5"/>
      <c r="D31" s="5"/>
      <c r="E31" s="5"/>
      <c r="F31" s="5"/>
      <c r="G31" s="5"/>
      <c r="H31" s="5"/>
      <c r="I31" s="5"/>
      <c r="J31" s="5"/>
    </row>
    <row r="32" ht="35" customHeight="1" spans="1:10">
      <c r="A32" s="5"/>
      <c r="B32" s="5"/>
      <c r="C32" s="5" t="s">
        <v>222</v>
      </c>
      <c r="D32" s="50" t="s">
        <v>223</v>
      </c>
      <c r="E32" s="51" t="s">
        <v>264</v>
      </c>
      <c r="F32" s="31" t="s">
        <v>225</v>
      </c>
      <c r="G32" s="6" t="s">
        <v>43</v>
      </c>
      <c r="H32" s="31" t="s">
        <v>227</v>
      </c>
      <c r="I32" s="31" t="s">
        <v>234</v>
      </c>
      <c r="J32" s="51" t="s">
        <v>288</v>
      </c>
    </row>
    <row r="33" ht="35" customHeight="1" spans="1:10">
      <c r="A33" s="5"/>
      <c r="B33" s="5"/>
      <c r="C33" s="5" t="s">
        <v>222</v>
      </c>
      <c r="D33" s="50" t="s">
        <v>230</v>
      </c>
      <c r="E33" s="51" t="s">
        <v>289</v>
      </c>
      <c r="F33" s="31" t="s">
        <v>225</v>
      </c>
      <c r="G33" s="6" t="s">
        <v>232</v>
      </c>
      <c r="H33" s="31" t="s">
        <v>233</v>
      </c>
      <c r="I33" s="31" t="s">
        <v>234</v>
      </c>
      <c r="J33" s="51" t="s">
        <v>290</v>
      </c>
    </row>
    <row r="34" ht="35" customHeight="1" spans="1:10">
      <c r="A34" s="5"/>
      <c r="B34" s="5"/>
      <c r="C34" s="5" t="s">
        <v>222</v>
      </c>
      <c r="D34" s="50" t="s">
        <v>236</v>
      </c>
      <c r="E34" s="51" t="s">
        <v>291</v>
      </c>
      <c r="F34" s="31" t="s">
        <v>247</v>
      </c>
      <c r="G34" s="6" t="s">
        <v>292</v>
      </c>
      <c r="H34" s="31" t="s">
        <v>233</v>
      </c>
      <c r="I34" s="31" t="s">
        <v>234</v>
      </c>
      <c r="J34" s="51" t="s">
        <v>293</v>
      </c>
    </row>
    <row r="35" ht="35" customHeight="1" spans="1:10">
      <c r="A35" s="5"/>
      <c r="B35" s="5"/>
      <c r="C35" s="5" t="s">
        <v>222</v>
      </c>
      <c r="D35" s="50" t="s">
        <v>236</v>
      </c>
      <c r="E35" s="51" t="s">
        <v>280</v>
      </c>
      <c r="F35" s="31" t="s">
        <v>294</v>
      </c>
      <c r="G35" s="6" t="s">
        <v>295</v>
      </c>
      <c r="H35" s="31" t="s">
        <v>296</v>
      </c>
      <c r="I35" s="31" t="s">
        <v>234</v>
      </c>
      <c r="J35" s="51" t="s">
        <v>297</v>
      </c>
    </row>
    <row r="36" ht="44" customHeight="1" spans="1:10">
      <c r="A36" s="5"/>
      <c r="B36" s="5"/>
      <c r="C36" s="5" t="s">
        <v>239</v>
      </c>
      <c r="D36" s="50" t="s">
        <v>240</v>
      </c>
      <c r="E36" s="51" t="s">
        <v>298</v>
      </c>
      <c r="F36" s="31" t="s">
        <v>225</v>
      </c>
      <c r="G36" s="6" t="s">
        <v>242</v>
      </c>
      <c r="H36" s="31" t="s">
        <v>233</v>
      </c>
      <c r="I36" s="31" t="s">
        <v>228</v>
      </c>
      <c r="J36" s="51" t="s">
        <v>299</v>
      </c>
    </row>
    <row r="37" ht="35" customHeight="1" spans="1:10">
      <c r="A37" s="5"/>
      <c r="B37" s="5"/>
      <c r="C37" s="5" t="s">
        <v>244</v>
      </c>
      <c r="D37" s="50" t="s">
        <v>245</v>
      </c>
      <c r="E37" s="51" t="s">
        <v>300</v>
      </c>
      <c r="F37" s="31" t="s">
        <v>225</v>
      </c>
      <c r="G37" s="6" t="s">
        <v>271</v>
      </c>
      <c r="H37" s="31" t="s">
        <v>233</v>
      </c>
      <c r="I37" s="31" t="s">
        <v>234</v>
      </c>
      <c r="J37" s="51" t="s">
        <v>301</v>
      </c>
    </row>
    <row r="38" ht="82" customHeight="1" spans="1:10">
      <c r="A38" s="49" t="s">
        <v>197</v>
      </c>
      <c r="B38" s="5" t="s">
        <v>302</v>
      </c>
      <c r="C38" s="5"/>
      <c r="D38" s="5"/>
      <c r="E38" s="5"/>
      <c r="F38" s="5"/>
      <c r="G38" s="5"/>
      <c r="H38" s="5"/>
      <c r="I38" s="5"/>
      <c r="J38" s="5"/>
    </row>
    <row r="39" ht="35" customHeight="1" spans="1:10">
      <c r="A39" s="5"/>
      <c r="B39" s="5"/>
      <c r="C39" s="5" t="s">
        <v>222</v>
      </c>
      <c r="D39" s="50" t="s">
        <v>223</v>
      </c>
      <c r="E39" s="51" t="s">
        <v>303</v>
      </c>
      <c r="F39" s="31" t="s">
        <v>247</v>
      </c>
      <c r="G39" s="6" t="s">
        <v>232</v>
      </c>
      <c r="H39" s="31" t="s">
        <v>233</v>
      </c>
      <c r="I39" s="31" t="s">
        <v>234</v>
      </c>
      <c r="J39" s="51" t="s">
        <v>304</v>
      </c>
    </row>
    <row r="40" ht="35" customHeight="1" spans="1:10">
      <c r="A40" s="5"/>
      <c r="B40" s="5"/>
      <c r="C40" s="5" t="s">
        <v>222</v>
      </c>
      <c r="D40" s="50" t="s">
        <v>230</v>
      </c>
      <c r="E40" s="51" t="s">
        <v>305</v>
      </c>
      <c r="F40" s="31" t="s">
        <v>247</v>
      </c>
      <c r="G40" s="6" t="s">
        <v>232</v>
      </c>
      <c r="H40" s="31" t="s">
        <v>233</v>
      </c>
      <c r="I40" s="31" t="s">
        <v>234</v>
      </c>
      <c r="J40" s="51" t="s">
        <v>306</v>
      </c>
    </row>
    <row r="41" ht="35" customHeight="1" spans="1:10">
      <c r="A41" s="5"/>
      <c r="B41" s="5"/>
      <c r="C41" s="5" t="s">
        <v>222</v>
      </c>
      <c r="D41" s="50" t="s">
        <v>236</v>
      </c>
      <c r="E41" s="51" t="s">
        <v>307</v>
      </c>
      <c r="F41" s="31" t="s">
        <v>247</v>
      </c>
      <c r="G41" s="6" t="s">
        <v>232</v>
      </c>
      <c r="H41" s="31" t="s">
        <v>233</v>
      </c>
      <c r="I41" s="31" t="s">
        <v>234</v>
      </c>
      <c r="J41" s="51" t="s">
        <v>308</v>
      </c>
    </row>
    <row r="42" ht="35" customHeight="1" spans="1:10">
      <c r="A42" s="5"/>
      <c r="B42" s="5"/>
      <c r="C42" s="5" t="s">
        <v>239</v>
      </c>
      <c r="D42" s="50" t="s">
        <v>309</v>
      </c>
      <c r="E42" s="51" t="s">
        <v>310</v>
      </c>
      <c r="F42" s="31" t="s">
        <v>247</v>
      </c>
      <c r="G42" s="6" t="s">
        <v>271</v>
      </c>
      <c r="H42" s="31" t="s">
        <v>233</v>
      </c>
      <c r="I42" s="31" t="s">
        <v>234</v>
      </c>
      <c r="J42" s="51" t="s">
        <v>311</v>
      </c>
    </row>
    <row r="43" ht="35" customHeight="1" spans="1:10">
      <c r="A43" s="5"/>
      <c r="B43" s="5"/>
      <c r="C43" s="5" t="s">
        <v>244</v>
      </c>
      <c r="D43" s="50" t="s">
        <v>245</v>
      </c>
      <c r="E43" s="51" t="s">
        <v>312</v>
      </c>
      <c r="F43" s="31" t="s">
        <v>247</v>
      </c>
      <c r="G43" s="6" t="s">
        <v>248</v>
      </c>
      <c r="H43" s="31" t="s">
        <v>233</v>
      </c>
      <c r="I43" s="31" t="s">
        <v>234</v>
      </c>
      <c r="J43" s="51" t="s">
        <v>313</v>
      </c>
    </row>
    <row r="44" ht="69" customHeight="1" spans="1:10">
      <c r="A44" s="49" t="s">
        <v>188</v>
      </c>
      <c r="B44" s="5" t="s">
        <v>314</v>
      </c>
      <c r="C44" s="5"/>
      <c r="D44" s="5"/>
      <c r="E44" s="5"/>
      <c r="F44" s="5"/>
      <c r="G44" s="5"/>
      <c r="H44" s="5"/>
      <c r="I44" s="5"/>
      <c r="J44" s="5"/>
    </row>
    <row r="45" ht="35" customHeight="1" spans="1:10">
      <c r="A45" s="5"/>
      <c r="B45" s="5"/>
      <c r="C45" s="5" t="s">
        <v>222</v>
      </c>
      <c r="D45" s="50" t="s">
        <v>223</v>
      </c>
      <c r="E45" s="51" t="s">
        <v>315</v>
      </c>
      <c r="F45" s="31" t="s">
        <v>225</v>
      </c>
      <c r="G45" s="6" t="s">
        <v>316</v>
      </c>
      <c r="H45" s="31" t="s">
        <v>317</v>
      </c>
      <c r="I45" s="31" t="s">
        <v>228</v>
      </c>
      <c r="J45" s="51" t="s">
        <v>318</v>
      </c>
    </row>
    <row r="46" ht="35" customHeight="1" spans="1:10">
      <c r="A46" s="5"/>
      <c r="B46" s="5"/>
      <c r="C46" s="5" t="s">
        <v>222</v>
      </c>
      <c r="D46" s="50" t="s">
        <v>230</v>
      </c>
      <c r="E46" s="51" t="s">
        <v>319</v>
      </c>
      <c r="F46" s="31" t="s">
        <v>225</v>
      </c>
      <c r="G46" s="6" t="s">
        <v>232</v>
      </c>
      <c r="H46" s="31" t="s">
        <v>233</v>
      </c>
      <c r="I46" s="31" t="s">
        <v>234</v>
      </c>
      <c r="J46" s="51" t="s">
        <v>320</v>
      </c>
    </row>
    <row r="47" ht="35" customHeight="1" spans="1:10">
      <c r="A47" s="5"/>
      <c r="B47" s="5"/>
      <c r="C47" s="5" t="s">
        <v>239</v>
      </c>
      <c r="D47" s="50" t="s">
        <v>240</v>
      </c>
      <c r="E47" s="51" t="s">
        <v>321</v>
      </c>
      <c r="F47" s="31" t="s">
        <v>225</v>
      </c>
      <c r="G47" s="6" t="s">
        <v>242</v>
      </c>
      <c r="H47" s="31"/>
      <c r="I47" s="31" t="s">
        <v>228</v>
      </c>
      <c r="J47" s="51" t="s">
        <v>322</v>
      </c>
    </row>
    <row r="48" ht="35" customHeight="1" spans="1:10">
      <c r="A48" s="5"/>
      <c r="B48" s="5"/>
      <c r="C48" s="5" t="s">
        <v>244</v>
      </c>
      <c r="D48" s="50" t="s">
        <v>245</v>
      </c>
      <c r="E48" s="51" t="s">
        <v>323</v>
      </c>
      <c r="F48" s="31" t="s">
        <v>247</v>
      </c>
      <c r="G48" s="6" t="s">
        <v>271</v>
      </c>
      <c r="H48" s="31" t="s">
        <v>233</v>
      </c>
      <c r="I48" s="31" t="s">
        <v>234</v>
      </c>
      <c r="J48" s="51" t="s">
        <v>324</v>
      </c>
    </row>
    <row r="49" ht="70" customHeight="1" spans="1:10">
      <c r="A49" s="49" t="s">
        <v>183</v>
      </c>
      <c r="B49" s="5" t="s">
        <v>325</v>
      </c>
      <c r="C49" s="5"/>
      <c r="D49" s="5"/>
      <c r="E49" s="5"/>
      <c r="F49" s="5"/>
      <c r="G49" s="5"/>
      <c r="H49" s="5"/>
      <c r="I49" s="5"/>
      <c r="J49" s="5"/>
    </row>
    <row r="50" ht="35" customHeight="1" spans="1:10">
      <c r="A50" s="5"/>
      <c r="B50" s="5"/>
      <c r="C50" s="5" t="s">
        <v>222</v>
      </c>
      <c r="D50" s="50" t="s">
        <v>223</v>
      </c>
      <c r="E50" s="51" t="s">
        <v>326</v>
      </c>
      <c r="F50" s="31" t="s">
        <v>225</v>
      </c>
      <c r="G50" s="6" t="s">
        <v>327</v>
      </c>
      <c r="H50" s="31" t="s">
        <v>317</v>
      </c>
      <c r="I50" s="31" t="s">
        <v>228</v>
      </c>
      <c r="J50" s="51" t="s">
        <v>318</v>
      </c>
    </row>
    <row r="51" ht="72" customHeight="1" spans="1:10">
      <c r="A51" s="5"/>
      <c r="B51" s="5"/>
      <c r="C51" s="5" t="s">
        <v>222</v>
      </c>
      <c r="D51" s="50" t="s">
        <v>230</v>
      </c>
      <c r="E51" s="51" t="s">
        <v>328</v>
      </c>
      <c r="F51" s="31" t="s">
        <v>225</v>
      </c>
      <c r="G51" s="6" t="s">
        <v>232</v>
      </c>
      <c r="H51" s="31" t="s">
        <v>233</v>
      </c>
      <c r="I51" s="31" t="s">
        <v>234</v>
      </c>
      <c r="J51" s="51" t="s">
        <v>329</v>
      </c>
    </row>
    <row r="52" ht="35" customHeight="1" spans="1:10">
      <c r="A52" s="5"/>
      <c r="B52" s="5"/>
      <c r="C52" s="5" t="s">
        <v>222</v>
      </c>
      <c r="D52" s="50" t="s">
        <v>236</v>
      </c>
      <c r="E52" s="51" t="s">
        <v>330</v>
      </c>
      <c r="F52" s="31" t="s">
        <v>225</v>
      </c>
      <c r="G52" s="6" t="s">
        <v>232</v>
      </c>
      <c r="H52" s="31" t="s">
        <v>233</v>
      </c>
      <c r="I52" s="31" t="s">
        <v>234</v>
      </c>
      <c r="J52" s="51" t="s">
        <v>331</v>
      </c>
    </row>
    <row r="53" ht="35" customHeight="1" spans="1:10">
      <c r="A53" s="5"/>
      <c r="B53" s="5"/>
      <c r="C53" s="5" t="s">
        <v>239</v>
      </c>
      <c r="D53" s="50" t="s">
        <v>240</v>
      </c>
      <c r="E53" s="51" t="s">
        <v>332</v>
      </c>
      <c r="F53" s="31" t="s">
        <v>225</v>
      </c>
      <c r="G53" s="6" t="s">
        <v>242</v>
      </c>
      <c r="H53" s="31"/>
      <c r="I53" s="31" t="s">
        <v>228</v>
      </c>
      <c r="J53" s="51" t="s">
        <v>322</v>
      </c>
    </row>
    <row r="54" ht="35" customHeight="1" spans="1:10">
      <c r="A54" s="5"/>
      <c r="B54" s="5"/>
      <c r="C54" s="5" t="s">
        <v>244</v>
      </c>
      <c r="D54" s="50" t="s">
        <v>245</v>
      </c>
      <c r="E54" s="51" t="s">
        <v>333</v>
      </c>
      <c r="F54" s="31" t="s">
        <v>247</v>
      </c>
      <c r="G54" s="6" t="s">
        <v>271</v>
      </c>
      <c r="H54" s="31" t="s">
        <v>233</v>
      </c>
      <c r="I54" s="31" t="s">
        <v>234</v>
      </c>
      <c r="J54" s="51" t="s">
        <v>324</v>
      </c>
    </row>
  </sheetData>
  <mergeCells count="13">
    <mergeCell ref="A1:J1"/>
    <mergeCell ref="A2:J2"/>
    <mergeCell ref="A3:J3"/>
    <mergeCell ref="A4:A5"/>
    <mergeCell ref="B4:B5"/>
    <mergeCell ref="C4:C5"/>
    <mergeCell ref="D4:D5"/>
    <mergeCell ref="E4:E5"/>
    <mergeCell ref="F4:F5"/>
    <mergeCell ref="G4:G5"/>
    <mergeCell ref="H4:H5"/>
    <mergeCell ref="I4:I5"/>
    <mergeCell ref="J4:J5"/>
  </mergeCells>
  <pageMargins left="0.751388888888889" right="0.751388888888889" top="1" bottom="1" header="0.5" footer="0.5"/>
  <pageSetup paperSize="1" scale="66" fitToHeight="0" pageOrder="overThenDown"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16</vt:i4>
      </vt:variant>
    </vt:vector>
  </HeadingPairs>
  <TitlesOfParts>
    <vt:vector size="16" baseType="lpstr">
      <vt:lpstr>财务收支预算总表01-1</vt:lpstr>
      <vt:lpstr>部门收入预算表01-2</vt:lpstr>
      <vt:lpstr>部门支出预算表01-3</vt:lpstr>
      <vt:lpstr>财政拨款收支预算总表02-1</vt:lpstr>
      <vt:lpstr>一般公共预算支出预算表02-2</vt:lpstr>
      <vt:lpstr>一般公共预算“三公”经费支出预算表 03</vt:lpstr>
      <vt:lpstr>基本支出预算表04</vt:lpstr>
      <vt:lpstr>项目支出预算表05-1</vt:lpstr>
      <vt:lpstr>项目支出绩效目标表（本次下达）05-2</vt:lpstr>
      <vt:lpstr>项目支出绩效目标表（另文下达）05-3</vt:lpstr>
      <vt:lpstr>政府性基金预算支出预算表06</vt:lpstr>
      <vt:lpstr>部门政府采购预算表07</vt:lpstr>
      <vt:lpstr>政府购买服务预算表08</vt:lpstr>
      <vt:lpstr>对下转移支付预算表09-1</vt:lpstr>
      <vt:lpstr>对下转移支付绩效目标表09-2</vt:lpstr>
      <vt:lpstr>新增资产配置表10</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啊温</cp:lastModifiedBy>
  <dcterms:created xsi:type="dcterms:W3CDTF">2025-01-21T09:01:00Z</dcterms:created>
  <dcterms:modified xsi:type="dcterms:W3CDTF">2025-01-22T02:47:08Z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F94277A933CC4B0899DC0769B3AD2A7D</vt:lpwstr>
  </property>
  <property fmtid="{D5CDD505-2E9C-101B-9397-08002B2CF9AE}" pid="3" name="KSOProductBuildVer">
    <vt:lpwstr>2052-12.1.0.19302</vt:lpwstr>
  </property>
</Properties>
</file>