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firstSheet="8"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政府购买服务预算表08" sheetId="13" r:id="rId13"/>
    <sheet name="对下转移支付预算表09-1" sheetId="14" r:id="rId14"/>
    <sheet name="对下转移支付绩效目标表09-2" sheetId="15" r:id="rId15"/>
    <sheet name="新增资产配置表10" sheetId="16" r:id="rId16"/>
  </sheets>
  <calcPr calcId="144525"/>
</workbook>
</file>

<file path=xl/sharedStrings.xml><?xml version="1.0" encoding="utf-8"?>
<sst xmlns="http://schemas.openxmlformats.org/spreadsheetml/2006/main" count="1206" uniqueCount="418">
  <si>
    <t>预算01-1表</t>
  </si>
  <si>
    <t>财务收支预算总表</t>
  </si>
  <si>
    <t>单位名称：中国共产党易门县纪律检查委员会</t>
  </si>
  <si>
    <t>单位:万元</t>
  </si>
  <si>
    <t>收        入</t>
  </si>
  <si>
    <t>支        出</t>
  </si>
  <si>
    <t>项      目</t>
  </si>
  <si>
    <t>2025年预算数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</si>
  <si>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</si>
  <si>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</si>
  <si>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</si>
  <si>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</si>
  <si>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</si>
  <si>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</si>
  <si>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</si>
  <si>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</si>
  <si>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</si>
  <si>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</si>
  <si>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</si>
  <si>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</si>
  <si>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</si>
  <si>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</si>
  <si>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</si>
  <si>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</si>
  <si>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</si>
  <si>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</si>
  <si>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</si>
  <si>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</si>
  <si>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</si>
  <si>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</si>
  <si>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</si>
  <si>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</si>
  <si>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</si>
  <si>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</si>
  <si>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</si>
  <si>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</si>
  <si>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</si>
  <si>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</si>
  <si>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</si>
  <si>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</si>
  <si>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</si>
  <si>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</si>
  <si>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</si>
  <si>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</si>
  <si>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</si>
  <si>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</si>
  <si>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</si>
  <si>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</si>
  <si>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</si>
  <si>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</si>
  <si>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</si>
  <si>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</si>
  <si>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253</t>
  </si>
  <si>
    <t>中国共产党易门县纪律检查委员会</t>
  </si>
  <si>
    <t>253001</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</si>
  <si>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</si>
  <si>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</si>
  <si>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</si>
  <si>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</si>
  <si>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</si>
  <si>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</si>
  <si>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</si>
  <si>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</si>
  <si>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</si>
  <si>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</si>
  <si>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</si>
  <si>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</si>
  <si>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</si>
  <si>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201</t>
  </si>
  <si>
    <t>一般公共服务支出</t>
  </si>
  <si>
    <t>20111</t>
  </si>
  <si>
    <t>纪检监察事务</t>
  </si>
  <si>
    <t>2011101</t>
  </si>
  <si>
    <t>行政运行</t>
  </si>
  <si>
    <t>2011102</t>
  </si>
  <si>
    <t>一般行政管理事务</t>
  </si>
  <si>
    <t>2011106</t>
  </si>
  <si>
    <t>巡视工作</t>
  </si>
  <si>
    <t>2011199</t>
  </si>
  <si>
    <t>其他纪检监察事务支出</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</si>
  <si>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</si>
  <si>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</si>
  <si>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</si>
  <si>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</si>
  <si>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</si>
  <si>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</si>
  <si>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</si>
  <si>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</si>
  <si>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</si>
  <si>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</si>
  <si>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</si>
  <si>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</si>
  <si>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</si>
  <si>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</si>
  <si>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</si>
  <si>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</si>
  <si>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</si>
  <si>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</si>
  <si>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</si>
  <si>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</si>
  <si>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</si>
  <si>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</si>
  <si>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</si>
  <si>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</si>
  <si>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</si>
  <si>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</si>
  <si>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</si>
  <si>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</si>
  <si>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</si>
  <si>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</si>
  <si>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</si>
  <si>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</si>
  <si>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</si>
  <si>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</si>
  <si>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</si>
  <si>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</si>
  <si>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</si>
  <si>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</si>
  <si>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</si>
  <si>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</si>
  <si>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</si>
  <si>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</si>
  <si>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</si>
  <si>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</si>
  <si>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一般公共预算支出预算表（按功能科目分类）</t>
  </si>
  <si>
    <t>部门预算支出功能分类科目</t>
  </si>
  <si>
    <t>人员经费</t>
  </si>
  <si>
    <t>公用经费</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</si>
  <si>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</si>
  <si>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</si>
  <si>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</si>
  <si>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</si>
  <si>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</si>
  <si>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</si>
  <si>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</si>
  <si>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</si>
  <si>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</si>
  <si>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</si>
  <si>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</si>
  <si>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</si>
  <si>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</si>
  <si>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</si>
  <si>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</si>
  <si>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</si>
  <si>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</si>
  <si>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</si>
  <si>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</si>
  <si>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</si>
  <si>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</si>
  <si>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</si>
  <si>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</si>
  <si>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</si>
  <si>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</si>
  <si>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</si>
  <si>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</si>
  <si>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530425210000000015924</t>
  </si>
  <si>
    <t>行政人员支出工资</t>
  </si>
  <si>
    <t>30101</t>
  </si>
  <si>
    <t>基本工资</t>
  </si>
  <si>
    <t>30102</t>
  </si>
  <si>
    <t>津贴补贴</t>
  </si>
  <si>
    <t>30103</t>
  </si>
  <si>
    <t>奖金</t>
  </si>
  <si>
    <t>530425210000000015926</t>
  </si>
  <si>
    <t>社会保障缴费</t>
  </si>
  <si>
    <t>30112</t>
  </si>
  <si>
    <t>其他社会保障缴费</t>
  </si>
  <si>
    <t>30108</t>
  </si>
  <si>
    <t>机关事业单位基本养老保险缴费</t>
  </si>
  <si>
    <t>30110</t>
  </si>
  <si>
    <t>职工基本医疗保险缴费</t>
  </si>
  <si>
    <t>30111</t>
  </si>
  <si>
    <t>公务员医疗补助缴费</t>
  </si>
  <si>
    <t>530425210000000015927</t>
  </si>
  <si>
    <t>30113</t>
  </si>
  <si>
    <t>530425210000000015932</t>
  </si>
  <si>
    <t>工会经费</t>
  </si>
  <si>
    <t>30228</t>
  </si>
  <si>
    <t>530425210000000015933</t>
  </si>
  <si>
    <t>一般公用经费</t>
  </si>
  <si>
    <t>30201</t>
  </si>
  <si>
    <t>办公费</t>
  </si>
  <si>
    <t>30205</t>
  </si>
  <si>
    <t>水费</t>
  </si>
  <si>
    <t>30206</t>
  </si>
  <si>
    <t>电费</t>
  </si>
  <si>
    <t>30207</t>
  </si>
  <si>
    <t>邮电费</t>
  </si>
  <si>
    <t>30209</t>
  </si>
  <si>
    <t>物业管理费</t>
  </si>
  <si>
    <t>30211</t>
  </si>
  <si>
    <t>差旅费</t>
  </si>
  <si>
    <t>30213</t>
  </si>
  <si>
    <t>维修（护）费</t>
  </si>
  <si>
    <t>30215</t>
  </si>
  <si>
    <t>会议费</t>
  </si>
  <si>
    <t>30216</t>
  </si>
  <si>
    <t>培训费</t>
  </si>
  <si>
    <t>30229</t>
  </si>
  <si>
    <t>福利费</t>
  </si>
  <si>
    <t>30239</t>
  </si>
  <si>
    <t>其他交通费用</t>
  </si>
  <si>
    <t>31002</t>
  </si>
  <si>
    <t>办公设备购置</t>
  </si>
  <si>
    <t>530425221100000382718</t>
  </si>
  <si>
    <t>公车购置及运维费</t>
  </si>
  <si>
    <t>30231</t>
  </si>
  <si>
    <t>公务用车运行维护费</t>
  </si>
  <si>
    <t>530425221100000382743</t>
  </si>
  <si>
    <t>30217</t>
  </si>
  <si>
    <t>530425221100000382762</t>
  </si>
  <si>
    <t>公务交通补贴（行政）</t>
  </si>
  <si>
    <t>530425221100000407331</t>
  </si>
  <si>
    <t>事业人员支出工资</t>
  </si>
  <si>
    <t>30107</t>
  </si>
  <si>
    <t>绩效工资</t>
  </si>
  <si>
    <t>530425231100001433972</t>
  </si>
  <si>
    <t>公务员基础绩效奖</t>
  </si>
  <si>
    <t>530425251100003753894</t>
  </si>
  <si>
    <t>规范后奖励性绩效工资</t>
  </si>
  <si>
    <t>预算05-1表</t>
  </si>
  <si>
    <t>项目支出预算表（其他运转类、特定目标类项目）</t>
  </si>
  <si>
    <t>项目分类</t>
  </si>
  <si>
    <t>项目单位</t>
  </si>
  <si>
    <t>本年拨款</t>
  </si>
  <si>
    <t>其中：本次下达</t>
  </si>
  <si>
    <t>（非税）易门县纪委业务经费补助资金</t>
  </si>
  <si>
    <t>313 事业发展类</t>
  </si>
  <si>
    <t>530425241100002120186</t>
  </si>
  <si>
    <t>查办案件业务办案经费</t>
  </si>
  <si>
    <t>311 专项业务类</t>
  </si>
  <si>
    <t>530425241100002119925</t>
  </si>
  <si>
    <t>纪委全会会议经费</t>
  </si>
  <si>
    <t>530425241100002119273</t>
  </si>
  <si>
    <t>巡察业务专项经费</t>
  </si>
  <si>
    <t>530425241100002119893</t>
  </si>
  <si>
    <t>遗属生活补助经费</t>
  </si>
  <si>
    <t>312 民生类</t>
  </si>
  <si>
    <t>530425241100002120180</t>
  </si>
  <si>
    <t>30305</t>
  </si>
  <si>
    <t>生活补助</t>
  </si>
  <si>
    <t>易门县纪委监委驻村工作队员及乡村振兴队员生活补助经费</t>
  </si>
  <si>
    <t>530425241100002120149</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</si>
  <si>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</si>
  <si>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</si>
  <si>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</si>
  <si>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</si>
  <si>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</si>
  <si>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</si>
  <si>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</si>
  <si>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</si>
  <si>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</si>
  <si>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</si>
  <si>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</si>
  <si>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</si>
  <si>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玉民发〔2023〕13号玉溪市民政局玉溪市财政局关于提高2023年城乡居民最低生活保障特困人员救助供养孤儿基本生活保障标准的通知，遗属生活困难得到有效改善。</t>
  </si>
  <si>
    <t>产出指标</t>
  </si>
  <si>
    <t>数量指标</t>
  </si>
  <si>
    <t>补助人数</t>
  </si>
  <si>
    <t>=</t>
  </si>
  <si>
    <t>人</t>
  </si>
  <si>
    <t>定量指标</t>
  </si>
  <si>
    <t>反映补助遗属人数</t>
  </si>
  <si>
    <t>质量指标</t>
  </si>
  <si>
    <t>补助资金发放率</t>
  </si>
  <si>
    <t>100</t>
  </si>
  <si>
    <t>%</t>
  </si>
  <si>
    <t>反映补助资金发放率</t>
  </si>
  <si>
    <t>成本指标</t>
  </si>
  <si>
    <t>经济成本指标</t>
  </si>
  <si>
    <t>654</t>
  </si>
  <si>
    <t>元/人*月</t>
  </si>
  <si>
    <t>反映补助标准</t>
  </si>
  <si>
    <t>效益指标</t>
  </si>
  <si>
    <t>社会效益</t>
  </si>
  <si>
    <t>遗属生活</t>
  </si>
  <si>
    <t>有效改善</t>
  </si>
  <si>
    <t>定性指标</t>
  </si>
  <si>
    <t>反映遗属生活有效改善</t>
  </si>
  <si>
    <t>满意度指标</t>
  </si>
  <si>
    <t>服务对象满意度</t>
  </si>
  <si>
    <t>补助对象满意度</t>
  </si>
  <si>
    <t>95</t>
  </si>
  <si>
    <t>反映补助对象满意度情况</t>
  </si>
  <si>
    <t>贯彻落实全面从严治党要求，进一步增强政治意识、大局意识、核心意识、看齐意识，聚焦党的领导、党的建设、全面从严治党、党风廉政建设和反腐败斗争，发现问题、形成震慑，推动党的执政能力建设、先进性建设和纯洁性建设。主要对巡察对象执行《中国共产党章程》和其他党内法规的情况进行监督，重点是执行党的政治纪律、组织纪律、廉洁纪律和群众纪律、工作纪律、生活纪律的情况。</t>
  </si>
  <si>
    <t>开展巡察次数</t>
  </si>
  <si>
    <t>&gt;=</t>
  </si>
  <si>
    <t>次</t>
  </si>
  <si>
    <t>反映开展巡察次数</t>
  </si>
  <si>
    <t>检查（核查）覆盖率</t>
  </si>
  <si>
    <t>反映检查（核查）覆盖率情况</t>
  </si>
  <si>
    <t>时效指标</t>
  </si>
  <si>
    <t>巡察工作任务完成及时率</t>
  </si>
  <si>
    <t>反映巡察工作任务完成及时情况</t>
  </si>
  <si>
    <t>震慑违法乱纪事件发生</t>
  </si>
  <si>
    <t>有效</t>
  </si>
  <si>
    <t>反映工作的开展对违法乱纪事件的震慑效果</t>
  </si>
  <si>
    <t>被巡察单位满意度</t>
  </si>
  <si>
    <t>反映被巡察单位满意度</t>
  </si>
  <si>
    <t>维护宪法和法律法规权威，维护党的章程和其他党内法规；检查党的路线、方针、政策和决议的执行情况；依法监督公职人员行使公权力情况，调查职务违法和职务犯罪；开展廉政建设和反腐败工作；督促全县各级党组织落实全面从严治党的主体责任，履行对各级党的组织和党员的监督责任，建立完善党内监督体系；检查和处理全县各级党的组织和党员违反党的章程和其他党内法规及国家法律、法令的比较重要或复杂的案件，决定或取消对这些案件中的党员的处分；履行监督、调查、处置职责，按照管理权限，对本地区所有行使公权力的公职人员实施监督；受理对党员违反党的纪律和国家法律法规的控告、检举。</t>
  </si>
  <si>
    <t>案件查办率</t>
  </si>
  <si>
    <t>反映全年办理案件的情况。</t>
  </si>
  <si>
    <t>问题线索处置率</t>
  </si>
  <si>
    <t>反映问题线索的处置情况。</t>
  </si>
  <si>
    <t>立案案件办结率</t>
  </si>
  <si>
    <t>反映立案案件办结的情况。</t>
  </si>
  <si>
    <t>提升党风廉政建设水平</t>
  </si>
  <si>
    <t>党风廉政建设水平的提升效果</t>
  </si>
  <si>
    <t>反映党风廉政建设水平的提升效果。</t>
  </si>
  <si>
    <t>办案人员及群众满意度</t>
  </si>
  <si>
    <t>反映办案人员及群众的满意度情况。</t>
  </si>
  <si>
    <t>易政办发〔2022〕31号 易门县人民政府办公室关于印发印发易门县非税收入预算管理办法（暂行）的通知：（第5页），非税收入支出安排，扣除30%体制上解后，其余结合收入情况，统筹用于单位公用经费、临聘人员工资和其它支出。</t>
  </si>
  <si>
    <t>反映办案人员及群众的满意度情况</t>
  </si>
  <si>
    <t>易办发〔2022〕15号——中共易门县委办公室__易门县人民政府办公室关于印发《易门县机关会议费管理暂行办法》的通知。县纪委全委（扩大）会议划归为一类会议，标准为：住宿费每人每天160元，伙食费每人每天120元，其他费用每人每天50元，会期为3天以内。预算会议经费：会期2天，出席25人+列席50人+邀请100人+工作人员20人=195人。住宿140人，住宿费15000元；伙食50000元；其他费用35000元；误工0元。</t>
  </si>
  <si>
    <t>会议天数</t>
  </si>
  <si>
    <t>&lt;=</t>
  </si>
  <si>
    <t>天</t>
  </si>
  <si>
    <t>反映纪委全会召开的天数</t>
  </si>
  <si>
    <t>会议参会率</t>
  </si>
  <si>
    <t>会议参会率达95%以上</t>
  </si>
  <si>
    <t>会议开展及时率</t>
  </si>
  <si>
    <t>紧跟中央和省市纪委步伐，待升级纪委召开后紧接召开。</t>
  </si>
  <si>
    <t>是/否</t>
  </si>
  <si>
    <t>紧跟中央和省市纪委步伐，待升级纪委召开后紧接召开，不超过每年3月份。</t>
  </si>
  <si>
    <t>提升党风廉政建设水平的效果</t>
  </si>
  <si>
    <t>参会人员满意度</t>
  </si>
  <si>
    <t>反映参会人员满意度</t>
  </si>
  <si>
    <t>为更好发挥驻村工作队生力军作用，进一步提升脱贫攻坚质量，全力打好脱贫攻坚战，把熟悉党群工作的干部派到基层组织软弱涣散、战斗力不强的贫困村，把熟悉经济工作的干部派到产业基础薄弱、集体经济脆弱的贫困村，把熟悉社会工作的干部派到矛盾纠纷突出、社会发展滞后的贫困村。以习近平新时代中国特色社会主义思想为指导，全面贯彻党的十九大精神，以实现全市贫困人口稳定脱贫为目标，坚持突出重点、全面覆盖，坚持市县统筹、精准派驻，坚持强化指导、严管厚爱，坚持聚焦攻坚、真帮实扶，确保贫困村驻村工作队选派精准、帮扶扎实、成效明显、群众满意。</t>
  </si>
  <si>
    <t>驻村队员及乡村振兴队员补助费</t>
  </si>
  <si>
    <t>万元</t>
  </si>
  <si>
    <t>反映驻村队员及乡村振兴队员人员补助经费。</t>
  </si>
  <si>
    <t>获补助对象发放准确率</t>
  </si>
  <si>
    <t>根据考核、考勤结果准确发放补助。</t>
  </si>
  <si>
    <t>驻村工作队员补助费发放及时率</t>
  </si>
  <si>
    <t>发放单位及时发放补助资金的情况。</t>
  </si>
  <si>
    <t>驻村工作队员的生活状况改善</t>
  </si>
  <si>
    <t>96</t>
  </si>
  <si>
    <t>保障驻村工作队员稳定，补助促进驻村工作队员生活状况改善。</t>
  </si>
  <si>
    <t>驻村工作队员满意度</t>
  </si>
  <si>
    <t>反映驻村工作队员的满意程度，形成问卷进行抽样调查。</t>
  </si>
  <si>
    <t>预算05-3表</t>
  </si>
  <si>
    <t>项目支出绩效目标表（另文下达）</t>
  </si>
  <si>
    <t>备注：我部门2025年无另文下达预算收支，因此本表无数据。</t>
  </si>
  <si>
    <t>预算06表</t>
  </si>
  <si>
    <t>政府性基金预算支出预算表</t>
  </si>
  <si>
    <t>本年政府性基金预算支出</t>
  </si>
  <si>
    <t>备注：我部门2025年无政府性基金预算收支，因此本表无数据。</t>
  </si>
  <si>
    <t>预算07表</t>
  </si>
  <si>
    <t>部门政府采购预算表</t>
  </si>
  <si>
    <t>预算项目</t>
  </si>
  <si>
    <t>采购项目</t>
  </si>
  <si>
    <t>采购品目</t>
  </si>
  <si>
    <t>计量单位</t>
  </si>
  <si>
    <t>数量</t>
  </si>
  <si>
    <t>面向中小企业预留资金</t>
  </si>
  <si>
    <t>单位名称（项目名称）</t>
  </si>
  <si>
    <t>政府性基金</t>
  </si>
  <si>
    <t>国有资本经营预算资金</t>
  </si>
  <si>
    <t>车辆燃油费</t>
  </si>
  <si>
    <t>元</t>
  </si>
  <si>
    <t>车辆修理费</t>
  </si>
  <si>
    <t>车辆保险费</t>
  </si>
  <si>
    <t>碎纸机</t>
  </si>
  <si>
    <t>台</t>
  </si>
  <si>
    <t>小型打印机</t>
  </si>
  <si>
    <t>沙发</t>
  </si>
  <si>
    <t>条</t>
  </si>
  <si>
    <t>扫描仪</t>
  </si>
  <si>
    <t>保密柜</t>
  </si>
  <si>
    <t>个</t>
  </si>
  <si>
    <t>办公椅</t>
  </si>
  <si>
    <t>把</t>
  </si>
  <si>
    <t>打印纸</t>
  </si>
  <si>
    <t>箱</t>
  </si>
  <si>
    <t>茶机</t>
  </si>
  <si>
    <t>张</t>
  </si>
  <si>
    <t>小彩色打印机</t>
  </si>
  <si>
    <t>笔记本电脑</t>
  </si>
  <si>
    <t>项</t>
  </si>
  <si>
    <t>台式国产电脑</t>
  </si>
  <si>
    <t>办公桌</t>
  </si>
  <si>
    <t>小脚柜</t>
  </si>
  <si>
    <t>预算08表</t>
  </si>
  <si>
    <t>政府购买服务预算表</t>
  </si>
  <si>
    <t>政府购买服务项目</t>
  </si>
  <si>
    <t>政府购买服务指导性目录代码</t>
  </si>
  <si>
    <t>基本支出/项目支出</t>
  </si>
  <si>
    <t>所属服务类别</t>
  </si>
  <si>
    <t>所属服务领域</t>
  </si>
  <si>
    <t>购买服务内容简述</t>
  </si>
  <si>
    <t>政府购买服务内容</t>
  </si>
  <si>
    <t>物业管理服务</t>
  </si>
  <si>
    <t>B1102 物业管理服务</t>
  </si>
  <si>
    <t>B 政府履职辅助性服务</t>
  </si>
  <si>
    <t>201 一般公共服务支出</t>
  </si>
  <si>
    <t>预算09-1表</t>
  </si>
  <si>
    <t>对下转移支付预算表</t>
  </si>
  <si>
    <t>单位名称（项目）</t>
  </si>
  <si>
    <t>地区</t>
  </si>
  <si>
    <t>龙泉街道</t>
  </si>
  <si>
    <t>六街街道</t>
  </si>
  <si>
    <t>绿汁镇</t>
  </si>
  <si>
    <t>铜厂乡</t>
  </si>
  <si>
    <t>十街乡</t>
  </si>
  <si>
    <t>小街乡</t>
  </si>
  <si>
    <t>浦贝乡</t>
  </si>
  <si>
    <t>备注：我部门2025年无县对下转移支付预算，因此本表无数据。</t>
  </si>
  <si>
    <t>预算09-2表</t>
  </si>
  <si>
    <t>对下转移支付绩效目标表</t>
  </si>
  <si>
    <t>预算10表</t>
  </si>
  <si>
    <t>新增资产配置表</t>
  </si>
  <si>
    <t>资产类别</t>
  </si>
  <si>
    <t>资产分类代码.名称</t>
  </si>
  <si>
    <t>资产名称</t>
  </si>
  <si>
    <t>财政部门批复数（元）</t>
  </si>
  <si>
    <t>单价</t>
  </si>
  <si>
    <t>金额</t>
  </si>
  <si>
    <t>中共易门县纪委</t>
  </si>
</sst>
</file>

<file path=xl/styles.xml><?xml version="1.0" encoding="utf-8"?>
<styleSheet xmlns="http://schemas.openxmlformats.org/spreadsheetml/2006/main">
  <numFmts count="9">
    <numFmt numFmtId="176" formatCode="hh:mm:ss"/>
    <numFmt numFmtId="41" formatCode="_ * #,##0_ ;_ * \-#,##0_ ;_ * &quot;-&quot;_ ;_ @_ "/>
    <numFmt numFmtId="42" formatCode="_ &quot;￥&quot;* #,##0_ ;_ &quot;￥&quot;* \-#,##0_ ;_ &quot;￥&quot;* &quot;-&quot;_ ;_ @_ "/>
    <numFmt numFmtId="177" formatCode="yyyy/mm/dd"/>
    <numFmt numFmtId="43" formatCode="_ * #,##0.00_ ;_ * \-#,##0.00_ ;_ * &quot;-&quot;??_ ;_ @_ "/>
    <numFmt numFmtId="178" formatCode="#,##0;\-#,##0;;@"/>
    <numFmt numFmtId="179" formatCode="#,##0.00;\-#,##0.00;;@"/>
    <numFmt numFmtId="44" formatCode="_ &quot;￥&quot;* #,##0.00_ ;_ &quot;￥&quot;* \-#,##0.00_ ;_ &quot;￥&quot;* &quot;-&quot;??_ ;_ @_ "/>
    <numFmt numFmtId="180" formatCode="yyyy/mm/dd\ hh:mm:ss"/>
  </numFmts>
  <fonts count="46">
    <font>
      <sz val="11"/>
      <color rgb="FF000000"/>
      <name val="宋体"/>
      <charset val="134"/>
      <scheme val="minor"/>
    </font>
    <font>
      <sz val="12"/>
      <color rgb="FF000000"/>
      <name val="宋体"/>
      <charset val="134"/>
      <scheme val="minor"/>
    </font>
    <font>
      <sz val="12"/>
      <name val="宋体"/>
      <charset val="134"/>
    </font>
    <font>
      <sz val="27"/>
      <name val="宋体"/>
      <charset val="134"/>
    </font>
    <font>
      <sz val="11"/>
      <name val="SimSun"/>
      <charset val="134"/>
    </font>
    <font>
      <sz val="11"/>
      <color rgb="FF000000"/>
      <name val="宋体"/>
      <charset val="134"/>
    </font>
    <font>
      <sz val="11"/>
      <name val="宋体"/>
      <charset val="134"/>
    </font>
    <font>
      <sz val="12"/>
      <name val="Microsoft Sans Serif"/>
      <charset val="1"/>
    </font>
    <font>
      <sz val="27"/>
      <name val="Calibri"/>
      <charset val="134"/>
    </font>
    <font>
      <sz val="10.5"/>
      <name val="SimSun"/>
      <charset val="134"/>
    </font>
    <font>
      <sz val="9"/>
      <name val="宋体"/>
      <charset val="134"/>
    </font>
    <font>
      <sz val="12"/>
      <name val="宋体"/>
      <charset val="1"/>
    </font>
    <font>
      <sz val="10"/>
      <color rgb="FF000000"/>
      <name val="宋体"/>
      <charset val="134"/>
      <scheme val="minor"/>
    </font>
    <font>
      <sz val="27"/>
      <name val="SimSun"/>
      <charset val="134"/>
    </font>
    <font>
      <sz val="10"/>
      <name val="宋体"/>
      <charset val="134"/>
    </font>
    <font>
      <sz val="9"/>
      <color rgb="FF000000"/>
      <name val="宋体"/>
      <charset val="134"/>
      <scheme val="minor"/>
    </font>
    <font>
      <b/>
      <sz val="12"/>
      <name val="宋体"/>
      <charset val="134"/>
    </font>
    <font>
      <sz val="27"/>
      <name val="Times New Roman"/>
      <charset val="134"/>
    </font>
    <font>
      <sz val="10"/>
      <name val="宋体"/>
      <charset val="1"/>
    </font>
    <font>
      <sz val="10.5"/>
      <name val="宋体"/>
      <charset val="134"/>
    </font>
    <font>
      <sz val="9"/>
      <name val="SimSun"/>
      <charset val="134"/>
    </font>
    <font>
      <sz val="10"/>
      <name val="SimSun"/>
      <charset val="134"/>
    </font>
    <font>
      <sz val="9"/>
      <color rgb="FF000000"/>
      <name val="SimSun"/>
      <charset val="134"/>
    </font>
    <font>
      <sz val="12"/>
      <name val="SimSun"/>
      <charset val="134"/>
    </font>
    <font>
      <b/>
      <sz val="11"/>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sz val="11"/>
      <color rgb="FFFA7D00"/>
      <name val="宋体"/>
      <charset val="0"/>
      <scheme val="minor"/>
    </font>
    <font>
      <b/>
      <sz val="11"/>
      <color rgb="FFFFFFFF"/>
      <name val="宋体"/>
      <charset val="0"/>
      <scheme val="minor"/>
    </font>
    <font>
      <b/>
      <sz val="11"/>
      <color rgb="FF3F3F3F"/>
      <name val="宋体"/>
      <charset val="0"/>
      <scheme val="minor"/>
    </font>
    <font>
      <sz val="11"/>
      <color rgb="FF3F3F76"/>
      <name val="宋体"/>
      <charset val="0"/>
      <scheme val="minor"/>
    </font>
    <font>
      <b/>
      <sz val="11"/>
      <color theme="1"/>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9"/>
      <name val="微软雅黑"/>
      <charset val="1"/>
    </font>
    <font>
      <b/>
      <sz val="15"/>
      <color theme="3"/>
      <name val="宋体"/>
      <charset val="134"/>
      <scheme val="minor"/>
    </font>
    <font>
      <b/>
      <sz val="13"/>
      <color theme="3"/>
      <name val="宋体"/>
      <charset val="134"/>
      <scheme val="minor"/>
    </font>
    <font>
      <sz val="11"/>
      <color rgb="FFFF00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8" tint="0.399975585192419"/>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s>
  <cellStyleXfs count="58">
    <xf numFmtId="0" fontId="0" fillId="0" borderId="0">
      <alignment vertical="top"/>
    </xf>
    <xf numFmtId="178" fontId="10" fillId="0" borderId="1">
      <alignment horizontal="right" vertical="center"/>
    </xf>
    <xf numFmtId="176" fontId="10" fillId="0" borderId="1">
      <alignment horizontal="right" vertical="center"/>
    </xf>
    <xf numFmtId="179" fontId="10" fillId="0" borderId="1">
      <alignment horizontal="right" vertical="center"/>
    </xf>
    <xf numFmtId="179" fontId="10" fillId="0" borderId="1">
      <alignment horizontal="right" vertical="center"/>
    </xf>
    <xf numFmtId="10" fontId="10" fillId="0" borderId="1">
      <alignment horizontal="right" vertical="center"/>
    </xf>
    <xf numFmtId="180" fontId="10" fillId="0" borderId="1">
      <alignment horizontal="right" vertical="center"/>
    </xf>
    <xf numFmtId="0" fontId="26" fillId="21" borderId="0" applyNumberFormat="0" applyBorder="0" applyAlignment="0" applyProtection="0">
      <alignment vertical="center"/>
    </xf>
    <xf numFmtId="0" fontId="26" fillId="26" borderId="0" applyNumberFormat="0" applyBorder="0" applyAlignment="0" applyProtection="0">
      <alignment vertical="center"/>
    </xf>
    <xf numFmtId="0" fontId="25" fillId="18" borderId="0" applyNumberFormat="0" applyBorder="0" applyAlignment="0" applyProtection="0">
      <alignment vertical="center"/>
    </xf>
    <xf numFmtId="0" fontId="26" fillId="16" borderId="0" applyNumberFormat="0" applyBorder="0" applyAlignment="0" applyProtection="0">
      <alignment vertical="center"/>
    </xf>
    <xf numFmtId="0" fontId="26" fillId="19" borderId="0" applyNumberFormat="0" applyBorder="0" applyAlignment="0" applyProtection="0">
      <alignment vertical="center"/>
    </xf>
    <xf numFmtId="0" fontId="25" fillId="15" borderId="0" applyNumberFormat="0" applyBorder="0" applyAlignment="0" applyProtection="0">
      <alignment vertical="center"/>
    </xf>
    <xf numFmtId="0" fontId="26" fillId="23" borderId="0" applyNumberFormat="0" applyBorder="0" applyAlignment="0" applyProtection="0">
      <alignment vertical="center"/>
    </xf>
    <xf numFmtId="0" fontId="28" fillId="0" borderId="18" applyNumberFormat="0" applyFill="0" applyAlignment="0" applyProtection="0">
      <alignment vertical="center"/>
    </xf>
    <xf numFmtId="0" fontId="40" fillId="0" borderId="0" applyNumberFormat="0" applyFill="0" applyBorder="0" applyAlignment="0" applyProtection="0">
      <alignment vertical="center"/>
    </xf>
    <xf numFmtId="0" fontId="36" fillId="0" borderId="19" applyNumberFormat="0" applyFill="0" applyAlignment="0" applyProtection="0">
      <alignment vertical="center"/>
    </xf>
    <xf numFmtId="9" fontId="31" fillId="0" borderId="0" applyFont="0" applyFill="0" applyBorder="0" applyAlignment="0" applyProtection="0">
      <alignment vertical="center"/>
    </xf>
    <xf numFmtId="43" fontId="31" fillId="0" borderId="0" applyFont="0" applyFill="0" applyBorder="0" applyAlignment="0" applyProtection="0">
      <alignment vertical="center"/>
    </xf>
    <xf numFmtId="0" fontId="43" fillId="0" borderId="20" applyNumberFormat="0" applyFill="0" applyAlignment="0" applyProtection="0">
      <alignment vertical="center"/>
    </xf>
    <xf numFmtId="177" fontId="10" fillId="0" borderId="1">
      <alignment horizontal="right" vertical="center"/>
    </xf>
    <xf numFmtId="42" fontId="31" fillId="0" borderId="0" applyFont="0" applyFill="0" applyBorder="0" applyAlignment="0" applyProtection="0">
      <alignment vertical="center"/>
    </xf>
    <xf numFmtId="0" fontId="25" fillId="27" borderId="0" applyNumberFormat="0" applyBorder="0" applyAlignment="0" applyProtection="0">
      <alignment vertical="center"/>
    </xf>
    <xf numFmtId="0" fontId="44" fillId="0" borderId="0" applyNumberFormat="0" applyFill="0" applyBorder="0" applyAlignment="0" applyProtection="0">
      <alignment vertical="center"/>
    </xf>
    <xf numFmtId="0" fontId="41" fillId="0" borderId="0">
      <alignment vertical="top"/>
      <protection locked="0"/>
    </xf>
    <xf numFmtId="0" fontId="26" fillId="30" borderId="0" applyNumberFormat="0" applyBorder="0" applyAlignment="0" applyProtection="0">
      <alignment vertical="center"/>
    </xf>
    <xf numFmtId="0" fontId="25" fillId="32" borderId="0" applyNumberFormat="0" applyBorder="0" applyAlignment="0" applyProtection="0">
      <alignment vertical="center"/>
    </xf>
    <xf numFmtId="0" fontId="42" fillId="0" borderId="20" applyNumberFormat="0" applyFill="0" applyAlignment="0" applyProtection="0">
      <alignment vertical="center"/>
    </xf>
    <xf numFmtId="49" fontId="10" fillId="0" borderId="1">
      <alignment horizontal="left" vertical="center" wrapText="1"/>
    </xf>
    <xf numFmtId="0" fontId="38" fillId="0" borderId="0" applyNumberFormat="0" applyFill="0" applyBorder="0" applyAlignment="0" applyProtection="0">
      <alignment vertical="center"/>
    </xf>
    <xf numFmtId="0" fontId="26" fillId="31" borderId="0" applyNumberFormat="0" applyBorder="0" applyAlignment="0" applyProtection="0">
      <alignment vertical="center"/>
    </xf>
    <xf numFmtId="44" fontId="31" fillId="0" borderId="0" applyFont="0" applyFill="0" applyBorder="0" applyAlignment="0" applyProtection="0">
      <alignment vertical="center"/>
    </xf>
    <xf numFmtId="0" fontId="26" fillId="24" borderId="0" applyNumberFormat="0" applyBorder="0" applyAlignment="0" applyProtection="0">
      <alignment vertical="center"/>
    </xf>
    <xf numFmtId="0" fontId="45" fillId="11" borderId="17" applyNumberFormat="0" applyAlignment="0" applyProtection="0">
      <alignment vertical="center"/>
    </xf>
    <xf numFmtId="0" fontId="39" fillId="0" borderId="0" applyNumberFormat="0" applyFill="0" applyBorder="0" applyAlignment="0" applyProtection="0">
      <alignment vertical="center"/>
    </xf>
    <xf numFmtId="41" fontId="31" fillId="0" borderId="0" applyFont="0" applyFill="0" applyBorder="0" applyAlignment="0" applyProtection="0">
      <alignment vertical="center"/>
    </xf>
    <xf numFmtId="0" fontId="25" fillId="20" borderId="0" applyNumberFormat="0" applyBorder="0" applyAlignment="0" applyProtection="0">
      <alignment vertical="center"/>
    </xf>
    <xf numFmtId="0" fontId="26" fillId="14" borderId="0" applyNumberFormat="0" applyBorder="0" applyAlignment="0" applyProtection="0">
      <alignment vertical="center"/>
    </xf>
    <xf numFmtId="0" fontId="25" fillId="13" borderId="0" applyNumberFormat="0" applyBorder="0" applyAlignment="0" applyProtection="0">
      <alignment vertical="center"/>
    </xf>
    <xf numFmtId="0" fontId="35" fillId="12" borderId="17" applyNumberFormat="0" applyAlignment="0" applyProtection="0">
      <alignment vertical="center"/>
    </xf>
    <xf numFmtId="0" fontId="34" fillId="11" borderId="16" applyNumberFormat="0" applyAlignment="0" applyProtection="0">
      <alignment vertical="center"/>
    </xf>
    <xf numFmtId="0" fontId="33" fillId="10" borderId="15" applyNumberFormat="0" applyAlignment="0" applyProtection="0">
      <alignment vertical="center"/>
    </xf>
    <xf numFmtId="0" fontId="32" fillId="0" borderId="14" applyNumberFormat="0" applyFill="0" applyAlignment="0" applyProtection="0">
      <alignment vertical="center"/>
    </xf>
    <xf numFmtId="0" fontId="25" fillId="25" borderId="0" applyNumberFormat="0" applyBorder="0" applyAlignment="0" applyProtection="0">
      <alignment vertical="center"/>
    </xf>
    <xf numFmtId="0" fontId="25" fillId="9" borderId="0" applyNumberFormat="0" applyBorder="0" applyAlignment="0" applyProtection="0">
      <alignment vertical="center"/>
    </xf>
    <xf numFmtId="0" fontId="31" fillId="8" borderId="13" applyNumberFormat="0" applyFont="0" applyAlignment="0" applyProtection="0">
      <alignment vertical="center"/>
    </xf>
    <xf numFmtId="0" fontId="30" fillId="0" borderId="0" applyNumberFormat="0" applyFill="0" applyBorder="0" applyAlignment="0" applyProtection="0">
      <alignment vertical="center"/>
    </xf>
    <xf numFmtId="0" fontId="29" fillId="7" borderId="0" applyNumberFormat="0" applyBorder="0" applyAlignment="0" applyProtection="0">
      <alignment vertical="center"/>
    </xf>
    <xf numFmtId="0" fontId="28" fillId="0" borderId="0" applyNumberFormat="0" applyFill="0" applyBorder="0" applyAlignment="0" applyProtection="0">
      <alignment vertical="center"/>
    </xf>
    <xf numFmtId="0" fontId="25" fillId="22" borderId="0" applyNumberFormat="0" applyBorder="0" applyAlignment="0" applyProtection="0">
      <alignment vertical="center"/>
    </xf>
    <xf numFmtId="0" fontId="37" fillId="17" borderId="0" applyNumberFormat="0" applyBorder="0" applyAlignment="0" applyProtection="0">
      <alignment vertical="center"/>
    </xf>
    <xf numFmtId="0" fontId="26" fillId="6" borderId="0" applyNumberFormat="0" applyBorder="0" applyAlignment="0" applyProtection="0">
      <alignment vertical="center"/>
    </xf>
    <xf numFmtId="0" fontId="27" fillId="5" borderId="0" applyNumberFormat="0" applyBorder="0" applyAlignment="0" applyProtection="0">
      <alignment vertical="center"/>
    </xf>
    <xf numFmtId="0" fontId="25" fillId="29" borderId="0" applyNumberFormat="0" applyBorder="0" applyAlignment="0" applyProtection="0">
      <alignment vertical="center"/>
    </xf>
    <xf numFmtId="0" fontId="26" fillId="4" borderId="0" applyNumberFormat="0" applyBorder="0" applyAlignment="0" applyProtection="0">
      <alignment vertical="center"/>
    </xf>
    <xf numFmtId="0" fontId="25" fillId="3" borderId="0" applyNumberFormat="0" applyBorder="0" applyAlignment="0" applyProtection="0">
      <alignment vertical="center"/>
    </xf>
    <xf numFmtId="0" fontId="26" fillId="28" borderId="0" applyNumberFormat="0" applyBorder="0" applyAlignment="0" applyProtection="0">
      <alignment vertical="center"/>
    </xf>
    <xf numFmtId="0" fontId="25" fillId="2" borderId="0" applyNumberFormat="0" applyBorder="0" applyAlignment="0" applyProtection="0">
      <alignment vertical="center"/>
    </xf>
  </cellStyleXfs>
  <cellXfs count="129">
    <xf numFmtId="0" fontId="0" fillId="0" borderId="0" xfId="0" applyFont="1">
      <alignment vertical="top"/>
    </xf>
    <xf numFmtId="0" fontId="1" fillId="0" borderId="0" xfId="0" applyFont="1">
      <alignment vertical="top"/>
    </xf>
    <xf numFmtId="0" fontId="0" fillId="0" borderId="0" xfId="0" applyFont="1" applyFill="1" applyAlignment="1">
      <alignment vertical="top"/>
    </xf>
    <xf numFmtId="49" fontId="2" fillId="0" borderId="0" xfId="28" applyNumberFormat="1" applyFont="1" applyBorder="1">
      <alignment horizontal="left" vertical="center" wrapText="1"/>
    </xf>
    <xf numFmtId="49" fontId="3" fillId="0" borderId="0" xfId="0" applyNumberFormat="1" applyFont="1" applyBorder="1" applyAlignment="1">
      <alignment horizontal="center" vertical="center" wrapText="1"/>
    </xf>
    <xf numFmtId="49" fontId="4" fillId="0" borderId="1" xfId="28" applyNumberFormat="1" applyFont="1" applyBorder="1" applyAlignment="1">
      <alignment horizontal="center" vertical="center" wrapText="1"/>
    </xf>
    <xf numFmtId="0" fontId="5" fillId="0" borderId="1" xfId="24" applyFont="1" applyFill="1" applyBorder="1" applyAlignment="1" applyProtection="1">
      <alignment horizontal="center" vertical="center" wrapText="1"/>
    </xf>
    <xf numFmtId="49" fontId="6" fillId="0" borderId="1" xfId="28" applyNumberFormat="1" applyFont="1" applyBorder="1">
      <alignment horizontal="left" vertical="center" wrapText="1"/>
    </xf>
    <xf numFmtId="49" fontId="2" fillId="0" borderId="0" xfId="28" applyNumberFormat="1" applyFont="1" applyBorder="1" applyAlignment="1">
      <alignment horizontal="right" vertical="center" wrapText="1"/>
    </xf>
    <xf numFmtId="179" fontId="6" fillId="0" borderId="1" xfId="28" applyNumberFormat="1" applyFont="1" applyBorder="1" applyAlignment="1">
      <alignment horizontal="center" vertical="center" wrapText="1"/>
    </xf>
    <xf numFmtId="49" fontId="6" fillId="0" borderId="1" xfId="28" applyNumberFormat="1" applyFont="1" applyBorder="1" applyAlignment="1">
      <alignment horizontal="center" vertical="center" wrapText="1"/>
    </xf>
    <xf numFmtId="179" fontId="6" fillId="0" borderId="1" xfId="28" applyNumberFormat="1" applyFont="1" applyBorder="1" applyAlignment="1">
      <alignment horizontal="right" vertical="center" wrapText="1"/>
    </xf>
    <xf numFmtId="0" fontId="7" fillId="0" borderId="0" xfId="24" applyFont="1" applyFill="1" applyBorder="1" applyAlignment="1" applyProtection="1">
      <alignment vertical="top"/>
      <protection locked="0"/>
    </xf>
    <xf numFmtId="49" fontId="3" fillId="0" borderId="0" xfId="28" applyNumberFormat="1" applyFont="1" applyBorder="1" applyAlignment="1">
      <alignment horizontal="center" vertical="center" wrapText="1"/>
    </xf>
    <xf numFmtId="0" fontId="8" fillId="0" borderId="0" xfId="0" applyFont="1" applyBorder="1" applyAlignment="1">
      <alignment horizontal="center" vertical="center"/>
    </xf>
    <xf numFmtId="49" fontId="2" fillId="0" borderId="0" xfId="28" applyNumberFormat="1" applyFont="1" applyBorder="1" applyAlignment="1">
      <alignment horizontal="center" vertical="center" wrapText="1"/>
    </xf>
    <xf numFmtId="49" fontId="9" fillId="0" borderId="1" xfId="28" applyNumberFormat="1" applyFont="1" applyBorder="1" applyAlignment="1">
      <alignment horizontal="center" vertical="center" wrapText="1"/>
    </xf>
    <xf numFmtId="49" fontId="10" fillId="0" borderId="1" xfId="28" applyNumberFormat="1" applyFont="1" applyBorder="1">
      <alignment horizontal="left" vertical="center" wrapText="1"/>
    </xf>
    <xf numFmtId="49" fontId="2" fillId="0" borderId="1" xfId="28" applyNumberFormat="1" applyFont="1" applyBorder="1">
      <alignment horizontal="left" vertical="center" wrapText="1"/>
    </xf>
    <xf numFmtId="0" fontId="11" fillId="0" borderId="0" xfId="24" applyFont="1" applyFill="1" applyBorder="1" applyAlignment="1" applyProtection="1">
      <alignment vertical="center"/>
    </xf>
    <xf numFmtId="0" fontId="11" fillId="0" borderId="0" xfId="24" applyFont="1" applyFill="1" applyBorder="1" applyAlignment="1" applyProtection="1">
      <alignment vertical="top"/>
      <protection locked="0"/>
    </xf>
    <xf numFmtId="49" fontId="2" fillId="0" borderId="2" xfId="28" applyNumberFormat="1" applyFont="1" applyBorder="1" applyAlignment="1">
      <alignment horizontal="right" vertical="center" wrapText="1"/>
    </xf>
    <xf numFmtId="49" fontId="2" fillId="0" borderId="3" xfId="28" applyNumberFormat="1" applyFont="1" applyBorder="1" applyAlignment="1">
      <alignment horizontal="right" vertical="center" wrapText="1"/>
    </xf>
    <xf numFmtId="49" fontId="2" fillId="0" borderId="2" xfId="28" applyNumberFormat="1" applyFont="1" applyBorder="1" applyAlignment="1">
      <alignment horizontal="left" vertical="center" wrapText="1"/>
    </xf>
    <xf numFmtId="49" fontId="2" fillId="0" borderId="4" xfId="28" applyNumberFormat="1" applyFont="1" applyBorder="1" applyAlignment="1">
      <alignment horizontal="left" vertical="center" wrapText="1"/>
    </xf>
    <xf numFmtId="49" fontId="2" fillId="0" borderId="3" xfId="28" applyNumberFormat="1" applyFont="1" applyBorder="1" applyAlignment="1">
      <alignment horizontal="left" vertical="center" wrapText="1"/>
    </xf>
    <xf numFmtId="49" fontId="6" fillId="0" borderId="1" xfId="0" applyNumberFormat="1" applyFont="1" applyBorder="1" applyAlignment="1">
      <alignment horizontal="center" vertical="center" wrapText="1"/>
    </xf>
    <xf numFmtId="49" fontId="2" fillId="0" borderId="1" xfId="28" applyNumberFormat="1" applyFont="1" applyBorder="1" applyAlignment="1">
      <alignment horizontal="center" vertical="center" wrapText="1"/>
    </xf>
    <xf numFmtId="0" fontId="11" fillId="0" borderId="0" xfId="24" applyFont="1" applyFill="1" applyBorder="1" applyAlignment="1" applyProtection="1"/>
    <xf numFmtId="49" fontId="6" fillId="0" borderId="1" xfId="0" applyNumberFormat="1" applyFont="1" applyFill="1" applyBorder="1" applyAlignment="1">
      <alignment horizontal="center" vertical="center" wrapText="1"/>
    </xf>
    <xf numFmtId="49" fontId="2" fillId="0" borderId="3" xfId="28" applyNumberFormat="1" applyFont="1" applyBorder="1">
      <alignment horizontal="left" vertical="center" wrapText="1"/>
    </xf>
    <xf numFmtId="0" fontId="12" fillId="0" borderId="0" xfId="0" applyFont="1">
      <alignment vertical="top"/>
    </xf>
    <xf numFmtId="49" fontId="13" fillId="0" borderId="0" xfId="28" applyNumberFormat="1" applyFont="1" applyBorder="1" applyAlignment="1">
      <alignment horizontal="center" vertical="center" wrapText="1"/>
    </xf>
    <xf numFmtId="49" fontId="14" fillId="0" borderId="1" xfId="28" applyNumberFormat="1" applyFont="1" applyBorder="1" applyAlignment="1">
      <alignment horizontal="center" vertical="center" wrapText="1"/>
    </xf>
    <xf numFmtId="178" fontId="14" fillId="0" borderId="1" xfId="1" applyNumberFormat="1" applyFont="1" applyBorder="1" applyAlignment="1">
      <alignment horizontal="center" vertical="center" wrapText="1"/>
    </xf>
    <xf numFmtId="49" fontId="14" fillId="0" borderId="1" xfId="28" applyNumberFormat="1" applyFont="1" applyBorder="1">
      <alignment horizontal="left" vertical="center" wrapText="1"/>
    </xf>
    <xf numFmtId="179" fontId="14" fillId="0" borderId="1" xfId="28" applyNumberFormat="1" applyFont="1" applyBorder="1" applyAlignment="1">
      <alignment horizontal="right" vertical="center" wrapText="1"/>
    </xf>
    <xf numFmtId="179" fontId="14" fillId="0" borderId="1" xfId="0" applyNumberFormat="1" applyFont="1" applyBorder="1" applyAlignment="1">
      <alignment horizontal="right" vertical="center" wrapText="1"/>
    </xf>
    <xf numFmtId="49" fontId="2" fillId="0" borderId="4" xfId="28" applyNumberFormat="1" applyFont="1" applyBorder="1" applyAlignment="1">
      <alignment horizontal="right" vertical="center" wrapText="1"/>
    </xf>
    <xf numFmtId="0" fontId="15" fillId="0" borderId="0" xfId="0" applyFont="1">
      <alignment vertical="top"/>
    </xf>
    <xf numFmtId="49" fontId="16" fillId="0" borderId="0" xfId="28" applyNumberFormat="1" applyFont="1" applyBorder="1" applyAlignment="1">
      <alignment horizontal="right" vertical="center" wrapText="1"/>
    </xf>
    <xf numFmtId="178" fontId="10" fillId="0" borderId="1" xfId="1" applyNumberFormat="1" applyFont="1" applyBorder="1" applyAlignment="1">
      <alignment horizontal="center" vertical="center" wrapText="1"/>
    </xf>
    <xf numFmtId="0" fontId="10" fillId="0" borderId="1" xfId="28" applyNumberFormat="1" applyFont="1" applyBorder="1">
      <alignment horizontal="left" vertical="center" wrapText="1"/>
    </xf>
    <xf numFmtId="179" fontId="10" fillId="0" borderId="1" xfId="28" applyNumberFormat="1" applyFont="1" applyBorder="1" applyAlignment="1">
      <alignment horizontal="right" vertical="center" wrapText="1"/>
    </xf>
    <xf numFmtId="179" fontId="10" fillId="0" borderId="1" xfId="28" applyNumberFormat="1" applyFont="1" applyBorder="1" applyAlignment="1">
      <alignment horizontal="center" vertical="center" wrapText="1"/>
    </xf>
    <xf numFmtId="49" fontId="10" fillId="0" borderId="1" xfId="28" applyNumberFormat="1" applyFont="1" applyBorder="1" applyAlignment="1">
      <alignment horizontal="center" vertical="center" wrapText="1"/>
    </xf>
    <xf numFmtId="179" fontId="10" fillId="0" borderId="1" xfId="0" applyNumberFormat="1" applyFont="1" applyBorder="1" applyAlignment="1">
      <alignment horizontal="right" vertical="center" wrapText="1"/>
    </xf>
    <xf numFmtId="49" fontId="17" fillId="0" borderId="0" xfId="28" applyNumberFormat="1" applyFont="1" applyBorder="1" applyAlignment="1">
      <alignment horizontal="center" vertical="center" wrapText="1"/>
    </xf>
    <xf numFmtId="178" fontId="9" fillId="0" borderId="1" xfId="1" applyNumberFormat="1" applyFont="1" applyBorder="1" applyAlignment="1">
      <alignment horizontal="center" vertical="center" wrapText="1"/>
    </xf>
    <xf numFmtId="0" fontId="18" fillId="0" borderId="0" xfId="24" applyFont="1" applyFill="1" applyBorder="1" applyAlignment="1" applyProtection="1"/>
    <xf numFmtId="0" fontId="2" fillId="0" borderId="0" xfId="0" applyFont="1" applyAlignment="1"/>
    <xf numFmtId="0" fontId="13"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179" fontId="2" fillId="0" borderId="1" xfId="3" applyNumberFormat="1" applyFont="1" applyBorder="1">
      <alignment horizontal="right" vertical="center"/>
    </xf>
    <xf numFmtId="179" fontId="2" fillId="0" borderId="1" xfId="0" applyNumberFormat="1" applyFont="1" applyBorder="1" applyAlignment="1">
      <alignment horizontal="right" vertical="center"/>
    </xf>
    <xf numFmtId="49" fontId="18" fillId="0" borderId="0" xfId="24" applyNumberFormat="1" applyFont="1" applyFill="1" applyBorder="1" applyAlignment="1" applyProtection="1"/>
    <xf numFmtId="0" fontId="2" fillId="0" borderId="0" xfId="0" applyFont="1" applyAlignment="1">
      <alignment horizontal="right"/>
    </xf>
    <xf numFmtId="0" fontId="2" fillId="0" borderId="0" xfId="0" applyFont="1" applyAlignment="1">
      <alignment horizontal="right" vertical="center" wrapText="1"/>
    </xf>
    <xf numFmtId="178" fontId="2" fillId="0" borderId="5" xfId="1" applyNumberFormat="1" applyFont="1" applyBorder="1" applyAlignment="1">
      <alignment horizontal="center" vertical="center" wrapText="1"/>
    </xf>
    <xf numFmtId="178" fontId="2" fillId="0" borderId="1" xfId="1" applyNumberFormat="1" applyFont="1" applyBorder="1" applyAlignment="1">
      <alignment horizontal="center" vertical="center" wrapText="1"/>
    </xf>
    <xf numFmtId="0" fontId="1" fillId="0" borderId="6" xfId="0" applyFont="1" applyBorder="1">
      <alignment vertical="top"/>
    </xf>
    <xf numFmtId="49" fontId="2" fillId="0" borderId="6" xfId="28" applyNumberFormat="1" applyFont="1" applyBorder="1">
      <alignment horizontal="left" vertical="center" wrapText="1"/>
    </xf>
    <xf numFmtId="179" fontId="2" fillId="0" borderId="1" xfId="28" applyNumberFormat="1" applyFont="1" applyBorder="1" applyAlignment="1">
      <alignment horizontal="right" vertical="center" wrapText="1"/>
    </xf>
    <xf numFmtId="0" fontId="12" fillId="0" borderId="0" xfId="0" applyFont="1" applyFill="1" applyAlignment="1">
      <alignment vertical="top"/>
    </xf>
    <xf numFmtId="178" fontId="14" fillId="0" borderId="7" xfId="1" applyNumberFormat="1" applyFont="1" applyBorder="1" applyAlignment="1">
      <alignment horizontal="center" vertical="center" wrapText="1"/>
    </xf>
    <xf numFmtId="0" fontId="12" fillId="0" borderId="8" xfId="0" applyFont="1" applyFill="1" applyBorder="1" applyAlignment="1">
      <alignment vertical="top"/>
    </xf>
    <xf numFmtId="0" fontId="12" fillId="0" borderId="6" xfId="0" applyFont="1" applyFill="1" applyBorder="1" applyAlignment="1">
      <alignment vertical="top"/>
    </xf>
    <xf numFmtId="49" fontId="14" fillId="0" borderId="9" xfId="28" applyNumberFormat="1" applyFont="1" applyBorder="1" applyAlignment="1">
      <alignment horizontal="left" vertical="center" wrapText="1" indent="1"/>
    </xf>
    <xf numFmtId="49" fontId="14" fillId="0" borderId="9" xfId="28" applyNumberFormat="1" applyFont="1" applyBorder="1">
      <alignment horizontal="left" vertical="center" wrapText="1"/>
    </xf>
    <xf numFmtId="179" fontId="14" fillId="0" borderId="1" xfId="0" applyNumberFormat="1" applyFont="1" applyFill="1" applyBorder="1" applyAlignment="1">
      <alignment horizontal="left" vertical="center" wrapText="1"/>
    </xf>
    <xf numFmtId="49" fontId="14" fillId="0" borderId="1" xfId="28" applyNumberFormat="1" applyFont="1" applyBorder="1" applyAlignment="1">
      <alignment horizontal="left" vertical="center" wrapText="1" indent="1"/>
    </xf>
    <xf numFmtId="179" fontId="14" fillId="0" borderId="1" xfId="28" applyNumberFormat="1" applyFont="1" applyBorder="1">
      <alignment horizontal="left" vertical="center" wrapText="1"/>
    </xf>
    <xf numFmtId="179" fontId="14" fillId="0" borderId="1" xfId="28" applyNumberFormat="1" applyFont="1" applyBorder="1" applyAlignment="1">
      <alignment horizontal="center" vertical="center" wrapText="1"/>
    </xf>
    <xf numFmtId="0" fontId="15" fillId="0" borderId="0" xfId="0" applyFont="1" applyAlignment="1">
      <alignment vertical="top" wrapText="1"/>
    </xf>
    <xf numFmtId="0" fontId="2" fillId="0" borderId="0" xfId="0" applyFont="1" applyAlignment="1">
      <alignment horizontal="left" vertical="center"/>
    </xf>
    <xf numFmtId="0" fontId="19" fillId="0" borderId="1" xfId="0" applyFont="1" applyBorder="1" applyAlignment="1">
      <alignment horizontal="center" vertical="center" wrapText="1"/>
    </xf>
    <xf numFmtId="0" fontId="10" fillId="0" borderId="1" xfId="0" applyFont="1" applyBorder="1" applyAlignment="1">
      <alignment horizontal="center" vertical="center"/>
    </xf>
    <xf numFmtId="0" fontId="20" fillId="0" borderId="1" xfId="0" applyFont="1" applyBorder="1" applyAlignment="1">
      <alignment horizontal="left" vertical="center" wrapText="1"/>
    </xf>
    <xf numFmtId="49" fontId="10" fillId="0" borderId="1" xfId="28" applyNumberFormat="1" applyFont="1" applyBorder="1" applyAlignment="1">
      <alignment horizontal="left" vertical="center" wrapText="1"/>
    </xf>
    <xf numFmtId="0" fontId="20" fillId="0" borderId="1" xfId="0" applyFont="1" applyBorder="1" applyAlignment="1">
      <alignment horizontal="center" vertical="center"/>
    </xf>
    <xf numFmtId="0" fontId="19" fillId="0" borderId="1" xfId="0" applyFont="1" applyBorder="1" applyAlignment="1">
      <alignment horizontal="center" vertical="center"/>
    </xf>
    <xf numFmtId="179" fontId="21" fillId="0" borderId="1" xfId="0" applyNumberFormat="1" applyFont="1" applyBorder="1" applyAlignment="1">
      <alignment horizontal="right" vertical="center" wrapText="1"/>
    </xf>
    <xf numFmtId="179" fontId="20" fillId="0" borderId="1" xfId="0" applyNumberFormat="1" applyFont="1" applyBorder="1" applyAlignment="1">
      <alignment horizontal="right" vertical="center" wrapText="1"/>
    </xf>
    <xf numFmtId="179" fontId="21" fillId="0" borderId="1" xfId="0" applyNumberFormat="1" applyFont="1" applyBorder="1" applyAlignment="1">
      <alignment horizontal="right" vertical="center"/>
    </xf>
    <xf numFmtId="179" fontId="20" fillId="0" borderId="1" xfId="0" applyNumberFormat="1" applyFont="1" applyBorder="1" applyAlignment="1">
      <alignment horizontal="right" vertical="center"/>
    </xf>
    <xf numFmtId="0" fontId="2" fillId="0" borderId="0" xfId="0" applyFont="1" applyAlignment="1">
      <alignment horizontal="right" vertical="center"/>
    </xf>
    <xf numFmtId="0" fontId="17" fillId="0" borderId="0" xfId="0" applyFont="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0" fillId="0" borderId="1" xfId="0" applyFont="1" applyBorder="1" applyAlignment="1">
      <alignment horizontal="left" vertical="center"/>
    </xf>
    <xf numFmtId="0" fontId="20" fillId="0" borderId="1" xfId="0" applyFont="1" applyBorder="1" applyAlignment="1">
      <alignment horizontal="left" vertical="center" indent="1"/>
    </xf>
    <xf numFmtId="179" fontId="10" fillId="0" borderId="1" xfId="3" applyNumberFormat="1" applyFont="1" applyBorder="1">
      <alignment horizontal="right" vertical="center"/>
    </xf>
    <xf numFmtId="0" fontId="2" fillId="0" borderId="0" xfId="0" applyFont="1" applyAlignment="1">
      <alignment horizontal="center" wrapText="1"/>
    </xf>
    <xf numFmtId="0" fontId="2" fillId="0" borderId="0" xfId="0" applyFont="1" applyAlignment="1">
      <alignment wrapText="1"/>
    </xf>
    <xf numFmtId="0" fontId="13" fillId="0" borderId="0" xfId="0" applyFont="1" applyAlignment="1">
      <alignment horizontal="center" vertical="center" wrapText="1"/>
    </xf>
    <xf numFmtId="0" fontId="2" fillId="0" borderId="0" xfId="0" applyFont="1" applyAlignment="1">
      <alignment horizontal="center" vertical="center"/>
    </xf>
    <xf numFmtId="0" fontId="2" fillId="0" borderId="10" xfId="0" applyFont="1" applyBorder="1" applyAlignment="1">
      <alignment horizontal="center" vertical="center" wrapText="1"/>
    </xf>
    <xf numFmtId="0" fontId="2" fillId="0" borderId="0" xfId="0" applyFont="1" applyAlignment="1">
      <alignment horizontal="right"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6" fillId="0" borderId="0" xfId="0" applyFont="1" applyAlignment="1">
      <alignment horizontal="center" vertical="center"/>
    </xf>
    <xf numFmtId="0" fontId="23"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16" fillId="0" borderId="9" xfId="0" applyFont="1" applyBorder="1" applyAlignment="1">
      <alignment horizontal="center" vertical="center"/>
    </xf>
    <xf numFmtId="179" fontId="16" fillId="0" borderId="1" xfId="0" applyNumberFormat="1" applyFont="1" applyBorder="1" applyAlignment="1">
      <alignment horizontal="right" vertical="center"/>
    </xf>
    <xf numFmtId="0" fontId="16" fillId="0" borderId="1" xfId="0" applyFont="1" applyBorder="1" applyAlignment="1">
      <alignment horizontal="center" vertical="center"/>
    </xf>
    <xf numFmtId="0" fontId="12" fillId="0" borderId="0" xfId="0" applyFont="1" applyAlignment="1">
      <alignment vertical="top"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179" fontId="14" fillId="0" borderId="1" xfId="3" applyNumberFormat="1" applyFont="1" applyBorder="1">
      <alignment horizontal="right" vertical="center"/>
    </xf>
    <xf numFmtId="0" fontId="14" fillId="0" borderId="1" xfId="0" applyFont="1" applyBorder="1" applyAlignment="1">
      <alignment horizontal="left" vertical="center" wrapText="1" indent="1"/>
    </xf>
    <xf numFmtId="0" fontId="14" fillId="0" borderId="1" xfId="0" applyFont="1" applyBorder="1" applyAlignment="1">
      <alignment horizontal="left" vertical="center" wrapText="1" indent="2"/>
    </xf>
    <xf numFmtId="0" fontId="0" fillId="0" borderId="0" xfId="0" applyFont="1" applyAlignment="1">
      <alignment vertical="top" wrapText="1"/>
    </xf>
    <xf numFmtId="0" fontId="6"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179" fontId="6" fillId="0" borderId="1" xfId="3" applyNumberFormat="1" applyFont="1" applyBorder="1">
      <alignment horizontal="right" vertical="center"/>
    </xf>
    <xf numFmtId="0" fontId="6" fillId="0" borderId="1" xfId="0" applyFont="1" applyBorder="1" applyAlignment="1">
      <alignment horizontal="left" vertical="center" wrapText="1" inden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cellXfs>
  <cellStyles count="58">
    <cellStyle name="常规" xfId="0" builtinId="0"/>
    <cellStyle name="IntegralNumberStyle" xfId="1"/>
    <cellStyle name="TimeStyle" xfId="2"/>
    <cellStyle name="MoneyStyle" xfId="3"/>
    <cellStyle name="NumberStyle" xfId="4"/>
    <cellStyle name="PercentStyle" xfId="5"/>
    <cellStyle name="DateTime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Normal" xfId="24"/>
    <cellStyle name="20% - 强调文字颜色 2" xfId="25" builtinId="34"/>
    <cellStyle name="60% - 强调文字颜色 5" xfId="26" builtinId="48"/>
    <cellStyle name="标题 1" xfId="27" builtinId="16"/>
    <cellStyle name="TextStyle" xfId="28"/>
    <cellStyle name="超链接" xfId="29" builtinId="8"/>
    <cellStyle name="20% - 强调文字颜色 3" xfId="30" builtinId="38"/>
    <cellStyle name="货币" xfId="31" builtinId="4"/>
    <cellStyle name="20% - 强调文字颜色 4" xfId="32" builtinId="42"/>
    <cellStyle name="计算" xfId="33" builtinId="22"/>
    <cellStyle name="已访问的超链接" xfId="34" builtinId="9"/>
    <cellStyle name="千位分隔[0]" xfId="35" builtinId="6"/>
    <cellStyle name="强调文字颜色 4" xfId="36" builtinId="41"/>
    <cellStyle name="40% - 强调文字颜色 3" xfId="37" builtinId="39"/>
    <cellStyle name="60% - 强调文字颜色 6" xfId="38" builtinId="52"/>
    <cellStyle name="输入" xfId="39" builtinId="20"/>
    <cellStyle name="输出" xfId="40" builtinId="21"/>
    <cellStyle name="检查单元格" xfId="41" builtinId="23"/>
    <cellStyle name="链接单元格" xfId="42" builtinId="24"/>
    <cellStyle name="60% - 强调文字颜色 1" xfId="43" builtinId="32"/>
    <cellStyle name="60% - 强调文字颜色 3" xfId="44" builtinId="40"/>
    <cellStyle name="注释" xfId="45" builtinId="10"/>
    <cellStyle name="标题" xfId="46" builtinId="15"/>
    <cellStyle name="好" xfId="47" builtinId="26"/>
    <cellStyle name="标题 4" xfId="48" builtinId="19"/>
    <cellStyle name="强调文字颜色 1" xfId="49" builtinId="29"/>
    <cellStyle name="适中" xfId="50" builtinId="28"/>
    <cellStyle name="20% - 强调文字颜色 1" xfId="51" builtinId="30"/>
    <cellStyle name="差" xfId="52" builtinId="27"/>
    <cellStyle name="强调文字颜色 2" xfId="53" builtinId="33"/>
    <cellStyle name="40% - 强调文字颜色 1" xfId="54" builtinId="31"/>
    <cellStyle name="60% - 强调文字颜色 2" xfId="55" builtinId="36"/>
    <cellStyle name="40% - 强调文字颜色 2" xfId="56" builtinId="35"/>
    <cellStyle name="强调文字颜色 3" xfId="57"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workbookViewId="0">
      <selection activeCell="A3" sqref="A3:B3"/>
    </sheetView>
  </sheetViews>
  <sheetFormatPr defaultColWidth="8.85" defaultRowHeight="15" customHeight="1" outlineLevelCol="3"/>
  <cols>
    <col min="1" max="1" width="35.125" customWidth="1"/>
    <col min="2" max="2" width="27.875" customWidth="1"/>
    <col min="3" max="3" width="33.25" customWidth="1"/>
    <col min="4" max="4" width="33.625" customWidth="1"/>
  </cols>
  <sheetData>
    <row r="1" s="1" customFormat="1" ht="28" customHeight="1" spans="1:4">
      <c r="A1" s="50"/>
      <c r="B1" s="50"/>
      <c r="C1" s="50"/>
      <c r="D1" s="60" t="s">
        <v>0</v>
      </c>
    </row>
    <row r="2" ht="45" customHeight="1" spans="1:4">
      <c r="A2" s="51" t="s">
        <v>1</v>
      </c>
      <c r="B2" s="51"/>
      <c r="C2" s="51"/>
      <c r="D2" s="51"/>
    </row>
    <row r="3" s="1" customFormat="1" ht="26" customHeight="1" spans="1:4">
      <c r="A3" s="78" t="s">
        <v>2</v>
      </c>
      <c r="B3" s="78"/>
      <c r="C3" s="104"/>
      <c r="D3" s="60" t="s">
        <v>3</v>
      </c>
    </row>
    <row r="4" s="1" customFormat="1" ht="22.5" customHeight="1" spans="1:4">
      <c r="A4" s="105" t="s">
        <v>4</v>
      </c>
      <c r="B4" s="105"/>
      <c r="C4" s="105" t="s">
        <v>5</v>
      </c>
      <c r="D4" s="105"/>
    </row>
    <row r="5" s="1" customFormat="1" ht="18.75" customHeight="1" spans="1:4">
      <c r="A5" s="105" t="s">
        <v>6</v>
      </c>
      <c r="B5" s="105" t="s">
        <v>7</v>
      </c>
      <c r="C5" s="105" t="s">
        <v>8</v>
      </c>
      <c r="D5" s="105" t="s">
        <v>7</v>
      </c>
    </row>
    <row r="6" s="1" customFormat="1" ht="18.75" customHeight="1" spans="1:4">
      <c r="A6" s="105"/>
      <c r="B6" s="105"/>
      <c r="C6" s="105"/>
      <c r="D6" s="105"/>
    </row>
    <row r="7" s="1" customFormat="1" ht="22.5" customHeight="1" spans="1:4">
      <c r="A7" s="106" t="s">
        <v>9</v>
      </c>
      <c r="B7" s="57">
        <v>2181.671457</v>
      </c>
      <c r="C7" s="106" t="str">
        <f>"一"&amp;"、"&amp;"一般公共服务支出"</f>
        <v>一、一般公共服务支出</v>
      </c>
      <c r="D7" s="57">
        <v>1731.456476</v>
      </c>
    </row>
    <row r="8" s="1" customFormat="1" ht="22.5" customHeight="1" spans="1:4">
      <c r="A8" s="106" t="s">
        <v>10</v>
      </c>
      <c r="B8" s="57"/>
      <c r="C8" s="106" t="str">
        <f>"二"&amp;"、"&amp;"社会保障和就业支出"</f>
        <v>二、社会保障和就业支出</v>
      </c>
      <c r="D8" s="57">
        <v>159.347344</v>
      </c>
    </row>
    <row r="9" s="1" customFormat="1" ht="22.5" customHeight="1" spans="1:4">
      <c r="A9" s="106" t="s">
        <v>11</v>
      </c>
      <c r="B9" s="57"/>
      <c r="C9" s="106" t="str">
        <f>"三"&amp;"、"&amp;"卫生健康支出"</f>
        <v>三、卫生健康支出</v>
      </c>
      <c r="D9" s="57">
        <v>131.626437</v>
      </c>
    </row>
    <row r="10" s="1" customFormat="1" ht="22.5" customHeight="1" spans="1:4">
      <c r="A10" s="106" t="s">
        <v>12</v>
      </c>
      <c r="B10" s="57"/>
      <c r="C10" s="106" t="str">
        <f>"四"&amp;"、"&amp;"住房保障支出"</f>
        <v>四、住房保障支出</v>
      </c>
      <c r="D10" s="57">
        <v>159.2412</v>
      </c>
    </row>
    <row r="11" s="1" customFormat="1" ht="22.5" customHeight="1" spans="1:4">
      <c r="A11" s="106" t="s">
        <v>13</v>
      </c>
      <c r="B11" s="57"/>
      <c r="C11" s="106"/>
      <c r="D11" s="57"/>
    </row>
    <row r="12" s="1" customFormat="1" ht="22.5" customHeight="1" spans="1:4">
      <c r="A12" s="106" t="s">
        <v>14</v>
      </c>
      <c r="B12" s="57"/>
      <c r="C12" s="106"/>
      <c r="D12" s="57"/>
    </row>
    <row r="13" s="1" customFormat="1" ht="22.5" customHeight="1" spans="1:4">
      <c r="A13" s="106" t="s">
        <v>15</v>
      </c>
      <c r="B13" s="57"/>
      <c r="C13" s="106"/>
      <c r="D13" s="57"/>
    </row>
    <row r="14" s="1" customFormat="1" ht="22.5" customHeight="1" spans="1:4">
      <c r="A14" s="106" t="s">
        <v>16</v>
      </c>
      <c r="B14" s="57"/>
      <c r="C14" s="106"/>
      <c r="D14" s="57"/>
    </row>
    <row r="15" s="1" customFormat="1" ht="22.5" customHeight="1" spans="1:4">
      <c r="A15" s="107" t="s">
        <v>17</v>
      </c>
      <c r="B15" s="57"/>
      <c r="C15" s="110"/>
      <c r="D15" s="57"/>
    </row>
    <row r="16" s="1" customFormat="1" ht="22.5" customHeight="1" spans="1:4">
      <c r="A16" s="107" t="s">
        <v>18</v>
      </c>
      <c r="B16" s="57"/>
      <c r="C16" s="110"/>
      <c r="D16" s="57"/>
    </row>
    <row r="17" s="1" customFormat="1" ht="22.5" customHeight="1" spans="1:4">
      <c r="A17" s="107"/>
      <c r="B17" s="57"/>
      <c r="C17" s="110"/>
      <c r="D17" s="57"/>
    </row>
    <row r="18" s="1" customFormat="1" ht="22.5" customHeight="1" spans="1:4">
      <c r="A18" s="108" t="s">
        <v>19</v>
      </c>
      <c r="B18" s="109">
        <v>2181.671457</v>
      </c>
      <c r="C18" s="110" t="s">
        <v>20</v>
      </c>
      <c r="D18" s="109">
        <v>2181.671457</v>
      </c>
    </row>
    <row r="19" s="1" customFormat="1" ht="22.5" customHeight="1" spans="1:4">
      <c r="A19" s="107" t="s">
        <v>21</v>
      </c>
      <c r="B19" s="57"/>
      <c r="C19" s="106" t="s">
        <v>22</v>
      </c>
      <c r="D19" s="58"/>
    </row>
    <row r="20" s="1" customFormat="1" ht="22.5" customHeight="1" spans="1:4">
      <c r="A20" s="108" t="s">
        <v>23</v>
      </c>
      <c r="B20" s="109">
        <v>2181.671457</v>
      </c>
      <c r="C20" s="110" t="s">
        <v>24</v>
      </c>
      <c r="D20" s="109">
        <v>2181.671457</v>
      </c>
    </row>
  </sheetData>
  <mergeCells count="8">
    <mergeCell ref="A2:D2"/>
    <mergeCell ref="A3:B3"/>
    <mergeCell ref="A4:B4"/>
    <mergeCell ref="C4:D4"/>
    <mergeCell ref="A5:A6"/>
    <mergeCell ref="B5:B6"/>
    <mergeCell ref="C5:C6"/>
    <mergeCell ref="D5:D6"/>
  </mergeCells>
  <pageMargins left="0.472222222222222" right="0.354166666666667" top="0.786805555555556" bottom="0.747916666666667"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0"/>
  <sheetViews>
    <sheetView showZeros="0" workbookViewId="0">
      <selection activeCell="A2" sqref="A2:J2"/>
    </sheetView>
  </sheetViews>
  <sheetFormatPr defaultColWidth="8.85" defaultRowHeight="15" customHeight="1"/>
  <cols>
    <col min="1" max="1" width="21.5" customWidth="1"/>
    <col min="2" max="2" width="19.5" customWidth="1"/>
    <col min="3" max="3" width="10.75" customWidth="1"/>
    <col min="4" max="4" width="10.375" customWidth="1"/>
    <col min="5" max="5" width="13.375" customWidth="1"/>
    <col min="6" max="6" width="10" customWidth="1"/>
    <col min="7" max="7" width="7.75" customWidth="1"/>
    <col min="8" max="8" width="10" customWidth="1"/>
    <col min="9" max="9" width="8.625" customWidth="1"/>
    <col min="10" max="10" width="16.625" customWidth="1"/>
  </cols>
  <sheetData>
    <row r="1" ht="30" customHeight="1" spans="1:10">
      <c r="A1" s="8" t="s">
        <v>340</v>
      </c>
      <c r="B1" s="8"/>
      <c r="C1" s="8"/>
      <c r="D1" s="8"/>
      <c r="E1" s="8"/>
      <c r="F1" s="8"/>
      <c r="G1" s="8"/>
      <c r="H1" s="8"/>
      <c r="I1" s="8"/>
      <c r="J1" s="8"/>
    </row>
    <row r="2" ht="45" customHeight="1" spans="1:10">
      <c r="A2" s="32" t="s">
        <v>341</v>
      </c>
      <c r="B2" s="32"/>
      <c r="C2" s="32"/>
      <c r="D2" s="32"/>
      <c r="E2" s="32"/>
      <c r="F2" s="32"/>
      <c r="G2" s="32"/>
      <c r="H2" s="32"/>
      <c r="I2" s="32"/>
      <c r="J2" s="32"/>
    </row>
    <row r="3" s="1" customFormat="1" ht="26" customHeight="1" spans="1:10">
      <c r="A3" s="3" t="s">
        <v>2</v>
      </c>
      <c r="B3" s="3"/>
      <c r="C3" s="3"/>
      <c r="D3" s="3"/>
      <c r="E3" s="3"/>
      <c r="F3" s="3"/>
      <c r="G3" s="3"/>
      <c r="H3" s="3"/>
      <c r="I3" s="3"/>
      <c r="J3" s="3"/>
    </row>
    <row r="4" s="1" customFormat="1" ht="20.25" customHeight="1" spans="1:10">
      <c r="A4" s="27" t="s">
        <v>245</v>
      </c>
      <c r="B4" s="27" t="s">
        <v>246</v>
      </c>
      <c r="C4" s="27" t="s">
        <v>247</v>
      </c>
      <c r="D4" s="27" t="s">
        <v>248</v>
      </c>
      <c r="E4" s="27" t="s">
        <v>249</v>
      </c>
      <c r="F4" s="27" t="s">
        <v>250</v>
      </c>
      <c r="G4" s="27" t="s">
        <v>251</v>
      </c>
      <c r="H4" s="27" t="s">
        <v>252</v>
      </c>
      <c r="I4" s="27" t="s">
        <v>253</v>
      </c>
      <c r="J4" s="27" t="s">
        <v>254</v>
      </c>
    </row>
    <row r="5" s="1" customFormat="1" ht="46.5" customHeight="1" spans="1:10">
      <c r="A5" s="27"/>
      <c r="B5" s="27"/>
      <c r="C5" s="27"/>
      <c r="D5" s="27"/>
      <c r="E5" s="27"/>
      <c r="F5" s="27"/>
      <c r="G5" s="27"/>
      <c r="H5" s="27"/>
      <c r="I5" s="27"/>
      <c r="J5" s="27"/>
    </row>
    <row r="6" s="1" customFormat="1" ht="20.25" customHeight="1" spans="1:10">
      <c r="A6" s="62">
        <v>1</v>
      </c>
      <c r="B6" s="63">
        <v>2</v>
      </c>
      <c r="C6" s="63">
        <v>3</v>
      </c>
      <c r="D6" s="63">
        <v>4</v>
      </c>
      <c r="E6" s="63">
        <v>5</v>
      </c>
      <c r="F6" s="63">
        <v>6</v>
      </c>
      <c r="G6" s="63">
        <v>7</v>
      </c>
      <c r="H6" s="63">
        <v>8</v>
      </c>
      <c r="I6" s="63">
        <v>9</v>
      </c>
      <c r="J6" s="63">
        <v>10</v>
      </c>
    </row>
    <row r="7" s="1" customFormat="1" ht="20.25" customHeight="1" spans="1:10">
      <c r="A7" s="64"/>
      <c r="B7" s="18"/>
      <c r="C7" s="18"/>
      <c r="E7" s="66"/>
      <c r="F7" s="66"/>
      <c r="G7" s="66"/>
      <c r="H7" s="66"/>
      <c r="I7" s="66"/>
      <c r="J7" s="66"/>
    </row>
    <row r="8" s="1" customFormat="1" ht="20.25" customHeight="1" spans="1:10">
      <c r="A8" s="65"/>
      <c r="B8" s="18"/>
      <c r="C8" s="27"/>
      <c r="D8" s="27"/>
      <c r="E8" s="66"/>
      <c r="F8" s="66"/>
      <c r="G8" s="66"/>
      <c r="H8" s="66"/>
      <c r="I8" s="66"/>
      <c r="J8" s="66"/>
    </row>
    <row r="9" s="49" customFormat="1" ht="30" customHeight="1" spans="1:2">
      <c r="A9" s="28" t="s">
        <v>342</v>
      </c>
      <c r="B9" s="59"/>
    </row>
    <row r="10" s="1" customFormat="1" customHeight="1"/>
    <row r="11" s="1" customFormat="1" customHeight="1"/>
    <row r="12" s="1" customFormat="1" customHeight="1"/>
    <row r="13" s="1" customFormat="1" customHeight="1"/>
    <row r="14" s="1" customFormat="1" customHeight="1"/>
    <row r="15" s="1" customFormat="1" customHeight="1"/>
    <row r="16" s="1" customFormat="1" customHeight="1"/>
    <row r="17" s="1" customFormat="1" customHeight="1"/>
    <row r="18" s="1" customFormat="1" customHeight="1"/>
    <row r="19" s="1" customFormat="1" customHeight="1"/>
    <row r="20" s="1" customFormat="1" customHeight="1"/>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314583333333333" right="0.314583333333333" top="1" bottom="1" header="0.5" footer="0.5"/>
  <pageSetup paperSize="1"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20"/>
  <sheetViews>
    <sheetView showZeros="0" workbookViewId="0">
      <selection activeCell="B21" sqref="B21"/>
    </sheetView>
  </sheetViews>
  <sheetFormatPr defaultColWidth="8.85" defaultRowHeight="15" customHeight="1" outlineLevelCol="5"/>
  <cols>
    <col min="1" max="1" width="25.75" customWidth="1"/>
    <col min="2" max="2" width="24.5" customWidth="1"/>
    <col min="3" max="3" width="24" customWidth="1"/>
    <col min="4" max="4" width="16.25" customWidth="1"/>
    <col min="5" max="5" width="16.5" customWidth="1"/>
    <col min="6" max="6" width="21.425" customWidth="1"/>
  </cols>
  <sheetData>
    <row r="1" s="1" customFormat="1" ht="27" customHeight="1" spans="1:6">
      <c r="A1" s="50"/>
      <c r="B1" s="50"/>
      <c r="C1" s="50"/>
      <c r="D1" s="50"/>
      <c r="E1" s="50"/>
      <c r="F1" s="60" t="s">
        <v>343</v>
      </c>
    </row>
    <row r="2" ht="37.5" customHeight="1" spans="1:6">
      <c r="A2" s="51" t="s">
        <v>344</v>
      </c>
      <c r="B2" s="51"/>
      <c r="C2" s="51"/>
      <c r="D2" s="51"/>
      <c r="E2" s="51"/>
      <c r="F2" s="51"/>
    </row>
    <row r="3" s="1" customFormat="1" ht="26" customHeight="1" spans="1:6">
      <c r="A3" s="52" t="s">
        <v>2</v>
      </c>
      <c r="B3" s="52"/>
      <c r="C3" s="52"/>
      <c r="D3" s="53"/>
      <c r="E3" s="53"/>
      <c r="F3" s="61" t="s">
        <v>27</v>
      </c>
    </row>
    <row r="4" s="1" customFormat="1" ht="18.75" customHeight="1" spans="1:6">
      <c r="A4" s="54" t="s">
        <v>138</v>
      </c>
      <c r="B4" s="54" t="s">
        <v>57</v>
      </c>
      <c r="C4" s="54" t="s">
        <v>58</v>
      </c>
      <c r="D4" s="55" t="s">
        <v>345</v>
      </c>
      <c r="E4" s="55"/>
      <c r="F4" s="55"/>
    </row>
    <row r="5" s="1" customFormat="1" ht="18.75" customHeight="1" spans="1:6">
      <c r="A5" s="54" t="s">
        <v>57</v>
      </c>
      <c r="B5" s="54" t="s">
        <v>57</v>
      </c>
      <c r="C5" s="54" t="s">
        <v>58</v>
      </c>
      <c r="D5" s="55" t="s">
        <v>32</v>
      </c>
      <c r="E5" s="55" t="s">
        <v>60</v>
      </c>
      <c r="F5" s="55" t="s">
        <v>61</v>
      </c>
    </row>
    <row r="6" s="1" customFormat="1" ht="18.75" customHeight="1" spans="1:6">
      <c r="A6" s="55" t="s">
        <v>43</v>
      </c>
      <c r="B6" s="55"/>
      <c r="C6" s="55" t="s">
        <v>44</v>
      </c>
      <c r="D6" s="55" t="s">
        <v>46</v>
      </c>
      <c r="E6" s="55" t="s">
        <v>47</v>
      </c>
      <c r="F6" s="55" t="s">
        <v>48</v>
      </c>
    </row>
    <row r="7" s="1" customFormat="1" ht="20.25" customHeight="1" spans="1:6">
      <c r="A7" s="56"/>
      <c r="B7" s="56"/>
      <c r="C7" s="56"/>
      <c r="D7" s="57"/>
      <c r="E7" s="57"/>
      <c r="F7" s="57"/>
    </row>
    <row r="8" s="1" customFormat="1" ht="20.25" customHeight="1" spans="1:6">
      <c r="A8" s="54" t="s">
        <v>110</v>
      </c>
      <c r="B8" s="54"/>
      <c r="C8" s="54"/>
      <c r="D8" s="58"/>
      <c r="E8" s="58"/>
      <c r="F8" s="58"/>
    </row>
    <row r="9" s="49" customFormat="1" ht="27" customHeight="1" spans="1:2">
      <c r="A9" s="28" t="s">
        <v>346</v>
      </c>
      <c r="B9" s="59"/>
    </row>
    <row r="10" s="1" customFormat="1" customHeight="1"/>
    <row r="11" s="1" customFormat="1" customHeight="1"/>
    <row r="12" s="1" customFormat="1" customHeight="1"/>
    <row r="13" s="1" customFormat="1" customHeight="1"/>
    <row r="14" s="1" customFormat="1" customHeight="1"/>
    <row r="15" s="1" customFormat="1" customHeight="1"/>
    <row r="16" s="1" customFormat="1" customHeight="1"/>
    <row r="17" s="1" customFormat="1" customHeight="1"/>
    <row r="18" s="1" customFormat="1" customHeight="1"/>
    <row r="19" s="1" customFormat="1" customHeight="1"/>
    <row r="20" s="1" customFormat="1" customHeight="1"/>
  </sheetData>
  <mergeCells count="7">
    <mergeCell ref="A2:F2"/>
    <mergeCell ref="A3:C3"/>
    <mergeCell ref="D4:F4"/>
    <mergeCell ref="A8:C8"/>
    <mergeCell ref="A4:A5"/>
    <mergeCell ref="B4:B5"/>
    <mergeCell ref="C4:C5"/>
  </mergeCells>
  <pageMargins left="0.550694444444444" right="0.275" top="1" bottom="1" header="0.5" footer="0.5"/>
  <pageSetup paperSize="1"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7"/>
  <sheetViews>
    <sheetView showZeros="0" workbookViewId="0">
      <selection activeCell="E17" sqref="E17"/>
    </sheetView>
  </sheetViews>
  <sheetFormatPr defaultColWidth="8.85" defaultRowHeight="15" customHeight="1"/>
  <cols>
    <col min="1" max="1" width="13.75" customWidth="1"/>
    <col min="2" max="2" width="10.75" customWidth="1"/>
    <col min="3" max="3" width="28.625" customWidth="1"/>
    <col min="4" max="4" width="5.75" customWidth="1"/>
    <col min="5" max="5" width="6.25" customWidth="1"/>
    <col min="6" max="6" width="7" customWidth="1"/>
    <col min="7" max="7" width="7.5" customWidth="1"/>
    <col min="8" max="8" width="7.125" customWidth="1"/>
    <col min="9" max="9" width="4.625" customWidth="1"/>
    <col min="10" max="10" width="6.375" customWidth="1"/>
    <col min="11" max="11" width="4.875" customWidth="1"/>
    <col min="12" max="12" width="4.5" customWidth="1"/>
    <col min="13" max="13" width="5.625" customWidth="1"/>
    <col min="14" max="14" width="5.25" customWidth="1"/>
    <col min="15" max="15" width="5.375" customWidth="1"/>
    <col min="16" max="16" width="6.5" customWidth="1"/>
    <col min="17" max="17" width="5.625" customWidth="1"/>
  </cols>
  <sheetData>
    <row r="1" s="1" customFormat="1" ht="26" customHeight="1" spans="1:17">
      <c r="A1" s="40"/>
      <c r="B1" s="40"/>
      <c r="C1" s="40"/>
      <c r="D1" s="40"/>
      <c r="E1" s="40"/>
      <c r="F1" s="40"/>
      <c r="G1" s="40"/>
      <c r="H1" s="40"/>
      <c r="I1" s="40"/>
      <c r="J1" s="40"/>
      <c r="K1" s="40"/>
      <c r="L1" s="40"/>
      <c r="M1" s="40"/>
      <c r="N1" s="40"/>
      <c r="O1" s="40"/>
      <c r="P1" s="21" t="s">
        <v>347</v>
      </c>
      <c r="Q1" s="22"/>
    </row>
    <row r="2" ht="45" customHeight="1" spans="1:17">
      <c r="A2" s="32" t="s">
        <v>348</v>
      </c>
      <c r="B2" s="32"/>
      <c r="C2" s="32"/>
      <c r="D2" s="32"/>
      <c r="E2" s="32"/>
      <c r="F2" s="32"/>
      <c r="G2" s="32"/>
      <c r="H2" s="32"/>
      <c r="I2" s="32"/>
      <c r="J2" s="32"/>
      <c r="K2" s="32"/>
      <c r="L2" s="32"/>
      <c r="M2" s="32"/>
      <c r="N2" s="47"/>
      <c r="O2" s="47"/>
      <c r="P2" s="47"/>
      <c r="Q2" s="47"/>
    </row>
    <row r="3" s="1" customFormat="1" ht="26" customHeight="1" spans="1:17">
      <c r="A3" s="3" t="s">
        <v>2</v>
      </c>
      <c r="B3" s="3"/>
      <c r="C3" s="3"/>
      <c r="D3" s="3"/>
      <c r="E3" s="3"/>
      <c r="F3" s="3"/>
      <c r="G3" s="3"/>
      <c r="H3" s="3"/>
      <c r="I3" s="3"/>
      <c r="J3" s="3"/>
      <c r="K3" s="3"/>
      <c r="L3" s="3"/>
      <c r="M3" s="3"/>
      <c r="N3" s="3"/>
      <c r="O3" s="3"/>
      <c r="P3" s="21" t="s">
        <v>27</v>
      </c>
      <c r="Q3" s="22"/>
    </row>
    <row r="4" ht="20.25" customHeight="1" spans="1:17">
      <c r="A4" s="16" t="s">
        <v>349</v>
      </c>
      <c r="B4" s="16" t="s">
        <v>350</v>
      </c>
      <c r="C4" s="16" t="s">
        <v>351</v>
      </c>
      <c r="D4" s="16" t="s">
        <v>352</v>
      </c>
      <c r="E4" s="16" t="s">
        <v>353</v>
      </c>
      <c r="F4" s="16" t="s">
        <v>354</v>
      </c>
      <c r="G4" s="16" t="s">
        <v>145</v>
      </c>
      <c r="H4" s="16"/>
      <c r="I4" s="16"/>
      <c r="J4" s="16"/>
      <c r="K4" s="16"/>
      <c r="L4" s="16"/>
      <c r="M4" s="16"/>
      <c r="N4" s="16"/>
      <c r="O4" s="16"/>
      <c r="P4" s="16"/>
      <c r="Q4" s="16"/>
    </row>
    <row r="5" ht="20.25" customHeight="1" spans="1:17">
      <c r="A5" s="16" t="s">
        <v>355</v>
      </c>
      <c r="B5" s="16" t="s">
        <v>350</v>
      </c>
      <c r="C5" s="16" t="s">
        <v>351</v>
      </c>
      <c r="D5" s="16" t="s">
        <v>352</v>
      </c>
      <c r="E5" s="16" t="s">
        <v>353</v>
      </c>
      <c r="F5" s="16" t="s">
        <v>354</v>
      </c>
      <c r="G5" s="16" t="s">
        <v>30</v>
      </c>
      <c r="H5" s="16" t="s">
        <v>33</v>
      </c>
      <c r="I5" s="16" t="s">
        <v>356</v>
      </c>
      <c r="J5" s="16" t="s">
        <v>357</v>
      </c>
      <c r="K5" s="16" t="s">
        <v>36</v>
      </c>
      <c r="L5" s="16" t="s">
        <v>37</v>
      </c>
      <c r="M5" s="16" t="s">
        <v>37</v>
      </c>
      <c r="N5" s="16"/>
      <c r="O5" s="16"/>
      <c r="P5" s="16"/>
      <c r="Q5" s="16"/>
    </row>
    <row r="6" ht="63" customHeight="1" spans="1:17">
      <c r="A6" s="16"/>
      <c r="B6" s="16"/>
      <c r="C6" s="16"/>
      <c r="D6" s="16"/>
      <c r="E6" s="16"/>
      <c r="F6" s="16"/>
      <c r="G6" s="16"/>
      <c r="H6" s="16" t="s">
        <v>32</v>
      </c>
      <c r="I6" s="16"/>
      <c r="J6" s="16"/>
      <c r="K6" s="16"/>
      <c r="L6" s="16" t="s">
        <v>32</v>
      </c>
      <c r="M6" s="16" t="s">
        <v>38</v>
      </c>
      <c r="N6" s="16" t="s">
        <v>39</v>
      </c>
      <c r="O6" s="48" t="s">
        <v>40</v>
      </c>
      <c r="P6" s="48" t="s">
        <v>41</v>
      </c>
      <c r="Q6" s="48" t="s">
        <v>42</v>
      </c>
    </row>
    <row r="7" s="39" customFormat="1" ht="20.25" customHeight="1" spans="1:17">
      <c r="A7" s="41">
        <v>1</v>
      </c>
      <c r="B7" s="41">
        <v>2</v>
      </c>
      <c r="C7" s="41">
        <v>3</v>
      </c>
      <c r="D7" s="41">
        <v>4</v>
      </c>
      <c r="E7" s="41">
        <v>5</v>
      </c>
      <c r="F7" s="41">
        <v>6</v>
      </c>
      <c r="G7" s="41">
        <v>7</v>
      </c>
      <c r="H7" s="41">
        <v>8</v>
      </c>
      <c r="I7" s="41">
        <v>9</v>
      </c>
      <c r="J7" s="41">
        <v>10</v>
      </c>
      <c r="K7" s="41">
        <v>11</v>
      </c>
      <c r="L7" s="41">
        <v>12</v>
      </c>
      <c r="M7" s="41">
        <v>13</v>
      </c>
      <c r="N7" s="41">
        <v>14</v>
      </c>
      <c r="O7" s="41">
        <v>15</v>
      </c>
      <c r="P7" s="41">
        <v>16</v>
      </c>
      <c r="Q7" s="41">
        <v>17</v>
      </c>
    </row>
    <row r="8" s="39" customFormat="1" customHeight="1" spans="1:17">
      <c r="A8" s="42" t="s">
        <v>205</v>
      </c>
      <c r="B8" s="17"/>
      <c r="C8" s="17"/>
      <c r="D8" s="43"/>
      <c r="E8" s="43"/>
      <c r="F8" s="43">
        <v>7</v>
      </c>
      <c r="G8" s="43">
        <v>7</v>
      </c>
      <c r="H8" s="43">
        <v>7</v>
      </c>
      <c r="I8" s="43"/>
      <c r="J8" s="46"/>
      <c r="K8" s="46"/>
      <c r="L8" s="43"/>
      <c r="M8" s="43"/>
      <c r="N8" s="43"/>
      <c r="O8" s="43"/>
      <c r="P8" s="43"/>
      <c r="Q8" s="43"/>
    </row>
    <row r="9" s="39" customFormat="1" customHeight="1" spans="1:17">
      <c r="A9" s="17"/>
      <c r="B9" s="17" t="s">
        <v>358</v>
      </c>
      <c r="C9" s="17" t="str">
        <f>"C23120302"&amp;"  "&amp;"车辆加油、添加燃料服务"</f>
        <v>C23120302  车辆加油、添加燃料服务</v>
      </c>
      <c r="D9" s="44" t="s">
        <v>359</v>
      </c>
      <c r="E9" s="45">
        <v>1</v>
      </c>
      <c r="F9" s="43">
        <v>2</v>
      </c>
      <c r="G9" s="43">
        <v>2</v>
      </c>
      <c r="H9" s="46">
        <v>2</v>
      </c>
      <c r="I9" s="46"/>
      <c r="J9" s="46"/>
      <c r="K9" s="46"/>
      <c r="L9" s="43"/>
      <c r="M9" s="43"/>
      <c r="N9" s="43"/>
      <c r="O9" s="43"/>
      <c r="P9" s="43"/>
      <c r="Q9" s="43"/>
    </row>
    <row r="10" s="39" customFormat="1" customHeight="1" spans="1:17">
      <c r="A10" s="17"/>
      <c r="B10" s="17" t="s">
        <v>360</v>
      </c>
      <c r="C10" s="17" t="str">
        <f>"C23120301"&amp;"  "&amp;"车辆维修和保养服务"</f>
        <v>C23120301  车辆维修和保养服务</v>
      </c>
      <c r="D10" s="44" t="s">
        <v>359</v>
      </c>
      <c r="E10" s="45">
        <v>5</v>
      </c>
      <c r="F10" s="43">
        <v>4</v>
      </c>
      <c r="G10" s="43">
        <v>4</v>
      </c>
      <c r="H10" s="46">
        <v>4</v>
      </c>
      <c r="I10" s="46"/>
      <c r="J10" s="46"/>
      <c r="K10" s="46"/>
      <c r="L10" s="43"/>
      <c r="M10" s="43"/>
      <c r="N10" s="43"/>
      <c r="O10" s="43"/>
      <c r="P10" s="43"/>
      <c r="Q10" s="43"/>
    </row>
    <row r="11" s="39" customFormat="1" customHeight="1" spans="1:17">
      <c r="A11" s="17"/>
      <c r="B11" s="17" t="s">
        <v>361</v>
      </c>
      <c r="C11" s="17" t="str">
        <f>"C1804010201"&amp;"  "&amp;"机动车保险服务"</f>
        <v>C1804010201  机动车保险服务</v>
      </c>
      <c r="D11" s="44" t="s">
        <v>359</v>
      </c>
      <c r="E11" s="45">
        <v>4</v>
      </c>
      <c r="F11" s="43">
        <v>1</v>
      </c>
      <c r="G11" s="43">
        <v>1</v>
      </c>
      <c r="H11" s="46">
        <v>1</v>
      </c>
      <c r="I11" s="46"/>
      <c r="J11" s="46"/>
      <c r="K11" s="46"/>
      <c r="L11" s="43"/>
      <c r="M11" s="43"/>
      <c r="N11" s="43"/>
      <c r="O11" s="43"/>
      <c r="P11" s="43"/>
      <c r="Q11" s="43"/>
    </row>
    <row r="12" s="39" customFormat="1" customHeight="1" spans="1:17">
      <c r="A12" s="42" t="s">
        <v>179</v>
      </c>
      <c r="B12" s="17"/>
      <c r="C12" s="17"/>
      <c r="D12" s="17"/>
      <c r="E12" s="17"/>
      <c r="F12" s="43">
        <v>70.5</v>
      </c>
      <c r="G12" s="43">
        <v>70.5</v>
      </c>
      <c r="H12" s="43">
        <v>70.5</v>
      </c>
      <c r="I12" s="43"/>
      <c r="J12" s="46"/>
      <c r="K12" s="46"/>
      <c r="L12" s="43"/>
      <c r="M12" s="43"/>
      <c r="N12" s="43"/>
      <c r="O12" s="43"/>
      <c r="P12" s="43"/>
      <c r="Q12" s="43"/>
    </row>
    <row r="13" s="39" customFormat="1" customHeight="1" spans="1:17">
      <c r="A13" s="17"/>
      <c r="B13" s="17" t="s">
        <v>362</v>
      </c>
      <c r="C13" s="17" t="str">
        <f>"A02021301"&amp;"  "&amp;"碎纸机"</f>
        <v>A02021301  碎纸机</v>
      </c>
      <c r="D13" s="44" t="s">
        <v>363</v>
      </c>
      <c r="E13" s="45">
        <v>4</v>
      </c>
      <c r="F13" s="43">
        <v>0.4</v>
      </c>
      <c r="G13" s="43">
        <v>0.4</v>
      </c>
      <c r="H13" s="46">
        <v>0.4</v>
      </c>
      <c r="I13" s="46"/>
      <c r="J13" s="46"/>
      <c r="K13" s="46"/>
      <c r="L13" s="43"/>
      <c r="M13" s="43"/>
      <c r="N13" s="43"/>
      <c r="O13" s="43"/>
      <c r="P13" s="43"/>
      <c r="Q13" s="43"/>
    </row>
    <row r="14" s="39" customFormat="1" customHeight="1" spans="1:17">
      <c r="A14" s="17"/>
      <c r="B14" s="17" t="s">
        <v>364</v>
      </c>
      <c r="C14" s="17" t="str">
        <f>"A02021003"&amp;"  "&amp;"A4黑白打印机"</f>
        <v>A02021003  A4黑白打印机</v>
      </c>
      <c r="D14" s="44" t="s">
        <v>363</v>
      </c>
      <c r="E14" s="45">
        <v>11</v>
      </c>
      <c r="F14" s="43">
        <v>1.65</v>
      </c>
      <c r="G14" s="43">
        <v>1.65</v>
      </c>
      <c r="H14" s="46">
        <v>1.65</v>
      </c>
      <c r="I14" s="46"/>
      <c r="J14" s="46"/>
      <c r="K14" s="46"/>
      <c r="L14" s="43"/>
      <c r="M14" s="43"/>
      <c r="N14" s="43"/>
      <c r="O14" s="43"/>
      <c r="P14" s="43"/>
      <c r="Q14" s="43"/>
    </row>
    <row r="15" s="39" customFormat="1" customHeight="1" spans="1:17">
      <c r="A15" s="17"/>
      <c r="B15" s="17" t="s">
        <v>365</v>
      </c>
      <c r="C15" s="17" t="str">
        <f>"A05010401"&amp;"  "&amp;"三人沙发"</f>
        <v>A05010401  三人沙发</v>
      </c>
      <c r="D15" s="44" t="s">
        <v>366</v>
      </c>
      <c r="E15" s="45">
        <v>5</v>
      </c>
      <c r="F15" s="43">
        <v>1</v>
      </c>
      <c r="G15" s="43">
        <v>1</v>
      </c>
      <c r="H15" s="46">
        <v>1</v>
      </c>
      <c r="I15" s="46"/>
      <c r="J15" s="46"/>
      <c r="K15" s="46"/>
      <c r="L15" s="43"/>
      <c r="M15" s="43"/>
      <c r="N15" s="43"/>
      <c r="O15" s="43"/>
      <c r="P15" s="43"/>
      <c r="Q15" s="43"/>
    </row>
    <row r="16" s="39" customFormat="1" customHeight="1" spans="1:17">
      <c r="A16" s="17"/>
      <c r="B16" s="17" t="s">
        <v>367</v>
      </c>
      <c r="C16" s="17" t="str">
        <f>"A02021118"&amp;"  "&amp;"扫描仪"</f>
        <v>A02021118  扫描仪</v>
      </c>
      <c r="D16" s="44" t="s">
        <v>363</v>
      </c>
      <c r="E16" s="45">
        <v>1</v>
      </c>
      <c r="F16" s="43">
        <v>0.4</v>
      </c>
      <c r="G16" s="43">
        <v>0.4</v>
      </c>
      <c r="H16" s="46">
        <v>0.4</v>
      </c>
      <c r="I16" s="46"/>
      <c r="J16" s="46"/>
      <c r="K16" s="46"/>
      <c r="L16" s="43"/>
      <c r="M16" s="43"/>
      <c r="N16" s="43"/>
      <c r="O16" s="43"/>
      <c r="P16" s="43"/>
      <c r="Q16" s="43"/>
    </row>
    <row r="17" s="39" customFormat="1" customHeight="1" spans="1:17">
      <c r="A17" s="17"/>
      <c r="B17" s="17" t="s">
        <v>368</v>
      </c>
      <c r="C17" s="17" t="str">
        <f>"A05010504"&amp;"  "&amp;"保密柜"</f>
        <v>A05010504  保密柜</v>
      </c>
      <c r="D17" s="44" t="s">
        <v>369</v>
      </c>
      <c r="E17" s="45">
        <v>8</v>
      </c>
      <c r="F17" s="43">
        <v>2</v>
      </c>
      <c r="G17" s="43">
        <v>2</v>
      </c>
      <c r="H17" s="46">
        <v>2</v>
      </c>
      <c r="I17" s="46"/>
      <c r="J17" s="46"/>
      <c r="K17" s="46"/>
      <c r="L17" s="43"/>
      <c r="M17" s="43"/>
      <c r="N17" s="43"/>
      <c r="O17" s="43"/>
      <c r="P17" s="43"/>
      <c r="Q17" s="43"/>
    </row>
    <row r="18" s="39" customFormat="1" customHeight="1" spans="1:17">
      <c r="A18" s="17"/>
      <c r="B18" s="17" t="s">
        <v>370</v>
      </c>
      <c r="C18" s="17" t="str">
        <f>"A05010301"&amp;"  "&amp;"办公椅"</f>
        <v>A05010301  办公椅</v>
      </c>
      <c r="D18" s="44" t="s">
        <v>371</v>
      </c>
      <c r="E18" s="45">
        <v>15</v>
      </c>
      <c r="F18" s="43">
        <v>1.2</v>
      </c>
      <c r="G18" s="43">
        <v>1.2</v>
      </c>
      <c r="H18" s="46">
        <v>1.2</v>
      </c>
      <c r="I18" s="46"/>
      <c r="J18" s="46"/>
      <c r="K18" s="46"/>
      <c r="L18" s="43"/>
      <c r="M18" s="43"/>
      <c r="N18" s="43"/>
      <c r="O18" s="43"/>
      <c r="P18" s="43"/>
      <c r="Q18" s="43"/>
    </row>
    <row r="19" s="39" customFormat="1" customHeight="1" spans="1:17">
      <c r="A19" s="17"/>
      <c r="B19" s="17" t="s">
        <v>372</v>
      </c>
      <c r="C19" s="17" t="str">
        <f>"A05040101"&amp;"  "&amp;"复印纸"</f>
        <v>A05040101  复印纸</v>
      </c>
      <c r="D19" s="44" t="s">
        <v>373</v>
      </c>
      <c r="E19" s="45">
        <v>300</v>
      </c>
      <c r="F19" s="43">
        <v>6</v>
      </c>
      <c r="G19" s="43">
        <v>6</v>
      </c>
      <c r="H19" s="46">
        <v>6</v>
      </c>
      <c r="I19" s="46"/>
      <c r="J19" s="46"/>
      <c r="K19" s="46"/>
      <c r="L19" s="43"/>
      <c r="M19" s="43"/>
      <c r="N19" s="43"/>
      <c r="O19" s="43"/>
      <c r="P19" s="43"/>
      <c r="Q19" s="43"/>
    </row>
    <row r="20" s="39" customFormat="1" customHeight="1" spans="1:17">
      <c r="A20" s="17"/>
      <c r="B20" s="17" t="s">
        <v>374</v>
      </c>
      <c r="C20" s="17" t="str">
        <f>"A05010204"&amp;"  "&amp;"茶几"</f>
        <v>A05010204  茶几</v>
      </c>
      <c r="D20" s="44" t="s">
        <v>375</v>
      </c>
      <c r="E20" s="45">
        <v>6</v>
      </c>
      <c r="F20" s="43">
        <v>0.6</v>
      </c>
      <c r="G20" s="43">
        <v>0.6</v>
      </c>
      <c r="H20" s="46">
        <v>0.6</v>
      </c>
      <c r="I20" s="46"/>
      <c r="J20" s="46"/>
      <c r="K20" s="46"/>
      <c r="L20" s="43"/>
      <c r="M20" s="43"/>
      <c r="N20" s="43"/>
      <c r="O20" s="43"/>
      <c r="P20" s="43"/>
      <c r="Q20" s="43"/>
    </row>
    <row r="21" s="39" customFormat="1" customHeight="1" spans="1:17">
      <c r="A21" s="17"/>
      <c r="B21" s="17" t="s">
        <v>376</v>
      </c>
      <c r="C21" s="17" t="str">
        <f>"A02021004"&amp;"  "&amp;"A4彩色打印机"</f>
        <v>A02021004  A4彩色打印机</v>
      </c>
      <c r="D21" s="44" t="s">
        <v>363</v>
      </c>
      <c r="E21" s="45">
        <v>2</v>
      </c>
      <c r="F21" s="43">
        <v>0.8</v>
      </c>
      <c r="G21" s="43">
        <v>0.8</v>
      </c>
      <c r="H21" s="46">
        <v>0.8</v>
      </c>
      <c r="I21" s="46"/>
      <c r="J21" s="46"/>
      <c r="K21" s="46"/>
      <c r="L21" s="43"/>
      <c r="M21" s="43"/>
      <c r="N21" s="43"/>
      <c r="O21" s="43"/>
      <c r="P21" s="43"/>
      <c r="Q21" s="43"/>
    </row>
    <row r="22" s="39" customFormat="1" customHeight="1" spans="1:17">
      <c r="A22" s="17"/>
      <c r="B22" s="17" t="s">
        <v>377</v>
      </c>
      <c r="C22" s="17" t="str">
        <f>"A02010108"&amp;"  "&amp;"便携式计算机"</f>
        <v>A02010108  便携式计算机</v>
      </c>
      <c r="D22" s="44" t="s">
        <v>363</v>
      </c>
      <c r="E22" s="45">
        <v>13</v>
      </c>
      <c r="F22" s="43">
        <v>11.05</v>
      </c>
      <c r="G22" s="43">
        <v>11.05</v>
      </c>
      <c r="H22" s="46">
        <v>11.05</v>
      </c>
      <c r="I22" s="46"/>
      <c r="J22" s="46"/>
      <c r="K22" s="46"/>
      <c r="L22" s="43"/>
      <c r="M22" s="43"/>
      <c r="N22" s="43"/>
      <c r="O22" s="43"/>
      <c r="P22" s="43"/>
      <c r="Q22" s="43"/>
    </row>
    <row r="23" s="39" customFormat="1" customHeight="1" spans="1:17">
      <c r="A23" s="17"/>
      <c r="B23" s="17" t="s">
        <v>189</v>
      </c>
      <c r="C23" s="17" t="str">
        <f>"C21040001"&amp;"  "&amp;"物业管理服务"</f>
        <v>C21040001  物业管理服务</v>
      </c>
      <c r="D23" s="44" t="s">
        <v>378</v>
      </c>
      <c r="E23" s="45">
        <v>1</v>
      </c>
      <c r="F23" s="43">
        <v>40</v>
      </c>
      <c r="G23" s="43">
        <v>40</v>
      </c>
      <c r="H23" s="46">
        <v>40</v>
      </c>
      <c r="I23" s="46"/>
      <c r="J23" s="46"/>
      <c r="K23" s="46"/>
      <c r="L23" s="43"/>
      <c r="M23" s="43"/>
      <c r="N23" s="43"/>
      <c r="O23" s="43"/>
      <c r="P23" s="43"/>
      <c r="Q23" s="43"/>
    </row>
    <row r="24" s="39" customFormat="1" customHeight="1" spans="1:17">
      <c r="A24" s="17"/>
      <c r="B24" s="17" t="s">
        <v>379</v>
      </c>
      <c r="C24" s="17" t="str">
        <f>"A02010105"&amp;"  "&amp;"台式计算机"</f>
        <v>A02010105  台式计算机</v>
      </c>
      <c r="D24" s="44" t="s">
        <v>363</v>
      </c>
      <c r="E24" s="45">
        <v>2</v>
      </c>
      <c r="F24" s="43">
        <v>1.8</v>
      </c>
      <c r="G24" s="43">
        <v>1.8</v>
      </c>
      <c r="H24" s="46">
        <v>1.8</v>
      </c>
      <c r="I24" s="46"/>
      <c r="J24" s="46"/>
      <c r="K24" s="46"/>
      <c r="L24" s="43"/>
      <c r="M24" s="43"/>
      <c r="N24" s="43"/>
      <c r="O24" s="43"/>
      <c r="P24" s="43"/>
      <c r="Q24" s="43"/>
    </row>
    <row r="25" s="39" customFormat="1" customHeight="1" spans="1:17">
      <c r="A25" s="17"/>
      <c r="B25" s="17" t="s">
        <v>380</v>
      </c>
      <c r="C25" s="17" t="str">
        <f>"A05010201"&amp;"  "&amp;"办公桌"</f>
        <v>A05010201  办公桌</v>
      </c>
      <c r="D25" s="44" t="s">
        <v>375</v>
      </c>
      <c r="E25" s="45">
        <v>16</v>
      </c>
      <c r="F25" s="43">
        <v>3.2</v>
      </c>
      <c r="G25" s="43">
        <v>3.2</v>
      </c>
      <c r="H25" s="46">
        <v>3.2</v>
      </c>
      <c r="I25" s="46"/>
      <c r="J25" s="46"/>
      <c r="K25" s="46"/>
      <c r="L25" s="43"/>
      <c r="M25" s="43"/>
      <c r="N25" s="43"/>
      <c r="O25" s="43"/>
      <c r="P25" s="43"/>
      <c r="Q25" s="43"/>
    </row>
    <row r="26" s="39" customFormat="1" customHeight="1" spans="1:17">
      <c r="A26" s="17"/>
      <c r="B26" s="17" t="s">
        <v>381</v>
      </c>
      <c r="C26" s="17" t="str">
        <f>"A05010599"&amp;"  "&amp;"其他柜类"</f>
        <v>A05010599  其他柜类</v>
      </c>
      <c r="D26" s="44" t="s">
        <v>369</v>
      </c>
      <c r="E26" s="45">
        <v>8</v>
      </c>
      <c r="F26" s="43">
        <v>0.4</v>
      </c>
      <c r="G26" s="43">
        <v>0.4</v>
      </c>
      <c r="H26" s="46">
        <v>0.4</v>
      </c>
      <c r="I26" s="46"/>
      <c r="J26" s="46"/>
      <c r="K26" s="46"/>
      <c r="L26" s="43"/>
      <c r="M26" s="43"/>
      <c r="N26" s="43"/>
      <c r="O26" s="43"/>
      <c r="P26" s="43"/>
      <c r="Q26" s="43"/>
    </row>
    <row r="27" s="39" customFormat="1" ht="18" customHeight="1" spans="1:17">
      <c r="A27" s="45" t="s">
        <v>30</v>
      </c>
      <c r="B27" s="45"/>
      <c r="C27" s="45"/>
      <c r="D27" s="44"/>
      <c r="E27" s="44"/>
      <c r="F27" s="43">
        <v>77.5</v>
      </c>
      <c r="G27" s="43">
        <v>77.5</v>
      </c>
      <c r="H27" s="43">
        <v>77.5</v>
      </c>
      <c r="I27" s="43"/>
      <c r="J27" s="43"/>
      <c r="K27" s="43"/>
      <c r="L27" s="43"/>
      <c r="M27" s="43"/>
      <c r="N27" s="43"/>
      <c r="O27" s="43"/>
      <c r="P27" s="43"/>
      <c r="Q27" s="43"/>
    </row>
  </sheetData>
  <mergeCells count="19">
    <mergeCell ref="A1:M1"/>
    <mergeCell ref="P1:Q1"/>
    <mergeCell ref="A2:Q2"/>
    <mergeCell ref="A3:M3"/>
    <mergeCell ref="P3:Q3"/>
    <mergeCell ref="G4:Q4"/>
    <mergeCell ref="L5:Q5"/>
    <mergeCell ref="A27:E27"/>
    <mergeCell ref="A4:A6"/>
    <mergeCell ref="B4:B6"/>
    <mergeCell ref="C4:C6"/>
    <mergeCell ref="D4:D6"/>
    <mergeCell ref="E4:E6"/>
    <mergeCell ref="F4:F6"/>
    <mergeCell ref="G5:G6"/>
    <mergeCell ref="H5:H6"/>
    <mergeCell ref="I5:I6"/>
    <mergeCell ref="J5:J6"/>
    <mergeCell ref="K5:K6"/>
  </mergeCells>
  <pageMargins left="0.275" right="0.118055555555556" top="0.472222222222222" bottom="0.275" header="0.354166666666667" footer="0.118055555555556"/>
  <pageSetup paperSize="1"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20"/>
  <sheetViews>
    <sheetView showZeros="0" workbookViewId="0">
      <selection activeCell="A3" sqref="A3:L3"/>
    </sheetView>
  </sheetViews>
  <sheetFormatPr defaultColWidth="8.85" defaultRowHeight="15" customHeight="1"/>
  <cols>
    <col min="1" max="1" width="10.75" customWidth="1"/>
    <col min="2" max="2" width="11.875" customWidth="1"/>
    <col min="3" max="3" width="10.5" customWidth="1"/>
    <col min="4" max="4" width="8.625" customWidth="1"/>
    <col min="5" max="5" width="10.5" customWidth="1"/>
    <col min="6" max="6" width="11.75" customWidth="1"/>
    <col min="7" max="7" width="8.625" customWidth="1"/>
    <col min="8" max="8" width="7.125" customWidth="1"/>
    <col min="9" max="9" width="6.625" customWidth="1"/>
    <col min="10" max="10" width="5.25" customWidth="1"/>
    <col min="11" max="11" width="4.375" customWidth="1"/>
    <col min="12" max="12" width="6.25" customWidth="1"/>
    <col min="13" max="13" width="3.875" customWidth="1"/>
    <col min="14" max="14" width="4.75" customWidth="1"/>
    <col min="15" max="15" width="6.5" customWidth="1"/>
    <col min="16" max="16" width="6.125" customWidth="1"/>
    <col min="17" max="17" width="5.75" customWidth="1"/>
    <col min="18" max="18" width="6.25" customWidth="1"/>
  </cols>
  <sheetData>
    <row r="1" s="1" customFormat="1" ht="33" customHeight="1" spans="1:18">
      <c r="A1" s="8"/>
      <c r="B1" s="8"/>
      <c r="C1" s="8"/>
      <c r="D1" s="8"/>
      <c r="E1" s="8"/>
      <c r="F1" s="8"/>
      <c r="G1" s="8"/>
      <c r="H1" s="8"/>
      <c r="I1" s="8"/>
      <c r="J1" s="8"/>
      <c r="K1" s="8"/>
      <c r="L1" s="8"/>
      <c r="M1" s="8"/>
      <c r="N1" s="8"/>
      <c r="O1" s="8"/>
      <c r="P1" s="21" t="s">
        <v>382</v>
      </c>
      <c r="Q1" s="38"/>
      <c r="R1" s="22"/>
    </row>
    <row r="2" ht="45" customHeight="1" spans="1:18">
      <c r="A2" s="32" t="s">
        <v>383</v>
      </c>
      <c r="B2" s="32"/>
      <c r="C2" s="32"/>
      <c r="D2" s="32"/>
      <c r="E2" s="32"/>
      <c r="F2" s="32"/>
      <c r="G2" s="32"/>
      <c r="H2" s="32"/>
      <c r="I2" s="32"/>
      <c r="J2" s="32"/>
      <c r="K2" s="32"/>
      <c r="L2" s="32"/>
      <c r="M2" s="32"/>
      <c r="N2" s="32"/>
      <c r="O2" s="32"/>
      <c r="P2" s="32"/>
      <c r="Q2" s="32"/>
      <c r="R2" s="32"/>
    </row>
    <row r="3" s="1" customFormat="1" ht="26" customHeight="1" spans="1:18">
      <c r="A3" s="3" t="s">
        <v>2</v>
      </c>
      <c r="B3" s="3"/>
      <c r="C3" s="3"/>
      <c r="D3" s="3"/>
      <c r="E3" s="3"/>
      <c r="F3" s="3"/>
      <c r="G3" s="3"/>
      <c r="H3" s="3"/>
      <c r="I3" s="3"/>
      <c r="J3" s="3"/>
      <c r="K3" s="3"/>
      <c r="L3" s="3"/>
      <c r="M3" s="8"/>
      <c r="N3" s="8"/>
      <c r="O3" s="8"/>
      <c r="P3" s="21" t="s">
        <v>27</v>
      </c>
      <c r="Q3" s="38"/>
      <c r="R3" s="22"/>
    </row>
    <row r="4" s="31" customFormat="1" ht="27.15" customHeight="1" spans="1:18">
      <c r="A4" s="33" t="s">
        <v>349</v>
      </c>
      <c r="B4" s="33" t="s">
        <v>384</v>
      </c>
      <c r="C4" s="33" t="s">
        <v>385</v>
      </c>
      <c r="D4" s="33" t="s">
        <v>386</v>
      </c>
      <c r="E4" s="33" t="s">
        <v>387</v>
      </c>
      <c r="F4" s="33" t="s">
        <v>388</v>
      </c>
      <c r="G4" s="33" t="s">
        <v>389</v>
      </c>
      <c r="H4" s="33" t="s">
        <v>145</v>
      </c>
      <c r="I4" s="33"/>
      <c r="J4" s="33"/>
      <c r="K4" s="33"/>
      <c r="L4" s="33"/>
      <c r="M4" s="33"/>
      <c r="N4" s="33"/>
      <c r="O4" s="33"/>
      <c r="P4" s="33"/>
      <c r="Q4" s="33"/>
      <c r="R4" s="33"/>
    </row>
    <row r="5" s="31" customFormat="1" ht="23.4" customHeight="1" spans="1:18">
      <c r="A5" s="33" t="s">
        <v>355</v>
      </c>
      <c r="B5" s="33"/>
      <c r="C5" s="33" t="s">
        <v>385</v>
      </c>
      <c r="D5" s="33"/>
      <c r="E5" s="33" t="s">
        <v>387</v>
      </c>
      <c r="F5" s="33" t="s">
        <v>388</v>
      </c>
      <c r="G5" s="33" t="s">
        <v>390</v>
      </c>
      <c r="H5" s="33" t="s">
        <v>30</v>
      </c>
      <c r="I5" s="33" t="s">
        <v>33</v>
      </c>
      <c r="J5" s="33" t="s">
        <v>356</v>
      </c>
      <c r="K5" s="33" t="s">
        <v>357</v>
      </c>
      <c r="L5" s="33" t="s">
        <v>36</v>
      </c>
      <c r="M5" s="33" t="s">
        <v>37</v>
      </c>
      <c r="N5" s="33"/>
      <c r="O5" s="33"/>
      <c r="P5" s="33"/>
      <c r="Q5" s="33"/>
      <c r="R5" s="33"/>
    </row>
    <row r="6" s="31" customFormat="1" ht="60" customHeight="1" spans="1:18">
      <c r="A6" s="33"/>
      <c r="B6" s="33"/>
      <c r="C6" s="33"/>
      <c r="D6" s="33"/>
      <c r="E6" s="33"/>
      <c r="F6" s="33"/>
      <c r="G6" s="33"/>
      <c r="H6" s="33"/>
      <c r="I6" s="33" t="s">
        <v>32</v>
      </c>
      <c r="J6" s="33"/>
      <c r="K6" s="33"/>
      <c r="L6" s="33"/>
      <c r="M6" s="33" t="s">
        <v>32</v>
      </c>
      <c r="N6" s="33" t="s">
        <v>38</v>
      </c>
      <c r="O6" s="33" t="s">
        <v>39</v>
      </c>
      <c r="P6" s="34" t="s">
        <v>40</v>
      </c>
      <c r="Q6" s="34" t="s">
        <v>41</v>
      </c>
      <c r="R6" s="34" t="s">
        <v>42</v>
      </c>
    </row>
    <row r="7" s="31" customFormat="1" ht="34" customHeight="1" spans="1:18">
      <c r="A7" s="34">
        <v>1</v>
      </c>
      <c r="B7" s="34">
        <v>2</v>
      </c>
      <c r="C7" s="34">
        <v>3</v>
      </c>
      <c r="D7" s="34">
        <v>4</v>
      </c>
      <c r="E7" s="34">
        <v>5</v>
      </c>
      <c r="F7" s="34">
        <v>6</v>
      </c>
      <c r="G7" s="34">
        <v>7</v>
      </c>
      <c r="H7" s="34">
        <v>8</v>
      </c>
      <c r="I7" s="34">
        <v>9</v>
      </c>
      <c r="J7" s="34">
        <v>10</v>
      </c>
      <c r="K7" s="34">
        <v>11</v>
      </c>
      <c r="L7" s="34">
        <v>12</v>
      </c>
      <c r="M7" s="34">
        <v>13</v>
      </c>
      <c r="N7" s="34">
        <v>14</v>
      </c>
      <c r="O7" s="34">
        <v>15</v>
      </c>
      <c r="P7" s="34">
        <v>16</v>
      </c>
      <c r="Q7" s="34">
        <v>17</v>
      </c>
      <c r="R7" s="34">
        <v>18</v>
      </c>
    </row>
    <row r="8" s="31" customFormat="1" ht="34" customHeight="1" spans="1:18">
      <c r="A8" s="35" t="s">
        <v>179</v>
      </c>
      <c r="B8" s="35"/>
      <c r="C8" s="35"/>
      <c r="D8" s="33"/>
      <c r="E8" s="33"/>
      <c r="F8" s="33"/>
      <c r="G8" s="36"/>
      <c r="H8" s="37">
        <v>40</v>
      </c>
      <c r="I8" s="37">
        <v>40</v>
      </c>
      <c r="J8" s="37"/>
      <c r="K8" s="37"/>
      <c r="L8" s="37"/>
      <c r="M8" s="37"/>
      <c r="N8" s="37"/>
      <c r="O8" s="37"/>
      <c r="P8" s="37"/>
      <c r="Q8" s="37"/>
      <c r="R8" s="37"/>
    </row>
    <row r="9" s="31" customFormat="1" ht="34" customHeight="1" spans="1:18">
      <c r="A9" s="35"/>
      <c r="B9" s="35" t="s">
        <v>391</v>
      </c>
      <c r="C9" s="35" t="s">
        <v>392</v>
      </c>
      <c r="D9" s="35" t="s">
        <v>60</v>
      </c>
      <c r="E9" s="35" t="s">
        <v>393</v>
      </c>
      <c r="F9" s="35" t="s">
        <v>394</v>
      </c>
      <c r="G9" s="35" t="s">
        <v>391</v>
      </c>
      <c r="H9" s="37">
        <v>40</v>
      </c>
      <c r="I9" s="37">
        <v>40</v>
      </c>
      <c r="J9" s="37"/>
      <c r="K9" s="37"/>
      <c r="L9" s="37"/>
      <c r="M9" s="37"/>
      <c r="N9" s="37"/>
      <c r="O9" s="37"/>
      <c r="P9" s="37"/>
      <c r="Q9" s="37"/>
      <c r="R9" s="37"/>
    </row>
    <row r="10" s="31" customFormat="1" ht="34" customHeight="1" spans="1:18">
      <c r="A10" s="33" t="s">
        <v>30</v>
      </c>
      <c r="B10" s="33"/>
      <c r="C10" s="33"/>
      <c r="D10" s="33"/>
      <c r="E10" s="33"/>
      <c r="F10" s="33"/>
      <c r="G10" s="33"/>
      <c r="H10" s="37">
        <v>40</v>
      </c>
      <c r="I10" s="37">
        <v>40</v>
      </c>
      <c r="J10" s="37"/>
      <c r="K10" s="37"/>
      <c r="L10" s="37"/>
      <c r="M10" s="37"/>
      <c r="N10" s="37"/>
      <c r="O10" s="37"/>
      <c r="P10" s="37"/>
      <c r="Q10" s="37"/>
      <c r="R10" s="37"/>
    </row>
    <row r="11" s="1" customFormat="1" customHeight="1"/>
    <row r="12" s="1" customFormat="1" customHeight="1"/>
    <row r="13" s="1" customFormat="1" customHeight="1"/>
    <row r="14" s="1" customFormat="1" customHeight="1"/>
    <row r="15" s="1" customFormat="1" customHeight="1"/>
    <row r="16" s="1" customFormat="1" customHeight="1"/>
    <row r="17" s="1" customFormat="1" customHeight="1"/>
    <row r="18" s="1" customFormat="1" customHeight="1"/>
    <row r="19" s="1" customFormat="1" customHeight="1"/>
    <row r="20" s="1" customFormat="1" customHeight="1"/>
  </sheetData>
  <mergeCells count="20">
    <mergeCell ref="A1:M1"/>
    <mergeCell ref="P1:R1"/>
    <mergeCell ref="A2:R2"/>
    <mergeCell ref="A3:L3"/>
    <mergeCell ref="P3:R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ageMargins left="0.156944444444444" right="0.156944444444444" top="1" bottom="1" header="0.5" footer="0.5"/>
  <pageSetup paperSize="1"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20"/>
  <sheetViews>
    <sheetView showZeros="0" workbookViewId="0">
      <selection activeCell="F18" sqref="F17:F18"/>
    </sheetView>
  </sheetViews>
  <sheetFormatPr defaultColWidth="8.85" defaultRowHeight="15" customHeight="1"/>
  <cols>
    <col min="1" max="1" width="18.75" customWidth="1"/>
    <col min="2" max="2" width="12" customWidth="1"/>
    <col min="3" max="3" width="14.5" customWidth="1"/>
    <col min="4" max="4" width="12.75" customWidth="1"/>
    <col min="5" max="5" width="9.75" customWidth="1"/>
    <col min="6" max="6" width="10.75" customWidth="1"/>
    <col min="7" max="11" width="11.5" customWidth="1"/>
  </cols>
  <sheetData>
    <row r="1" s="1" customFormat="1" ht="24.15" customHeight="1" spans="1:11">
      <c r="A1" s="3"/>
      <c r="B1" s="3"/>
      <c r="C1" s="3"/>
      <c r="D1" s="3"/>
      <c r="E1" s="3"/>
      <c r="F1" s="3"/>
      <c r="G1" s="3"/>
      <c r="H1" s="3"/>
      <c r="I1" s="3"/>
      <c r="J1" s="21" t="s">
        <v>395</v>
      </c>
      <c r="K1" s="22"/>
    </row>
    <row r="2" ht="45.15" customHeight="1" spans="1:11">
      <c r="A2" s="13" t="s">
        <v>396</v>
      </c>
      <c r="B2" s="13"/>
      <c r="C2" s="13"/>
      <c r="D2" s="13"/>
      <c r="E2" s="13"/>
      <c r="F2" s="13"/>
      <c r="G2" s="13"/>
      <c r="H2" s="13"/>
      <c r="I2" s="13"/>
      <c r="J2" s="13"/>
      <c r="K2" s="13"/>
    </row>
    <row r="3" s="1" customFormat="1" ht="26" customHeight="1" spans="1:11">
      <c r="A3" s="23" t="s">
        <v>2</v>
      </c>
      <c r="B3" s="24"/>
      <c r="C3" s="24"/>
      <c r="D3" s="25"/>
      <c r="E3" s="3"/>
      <c r="F3" s="3"/>
      <c r="G3" s="3"/>
      <c r="H3" s="3"/>
      <c r="I3" s="3"/>
      <c r="J3" s="21" t="s">
        <v>27</v>
      </c>
      <c r="K3" s="30"/>
    </row>
    <row r="4" ht="22.5" customHeight="1" spans="1:11">
      <c r="A4" s="26" t="s">
        <v>397</v>
      </c>
      <c r="B4" s="26" t="s">
        <v>145</v>
      </c>
      <c r="C4" s="26"/>
      <c r="D4" s="26"/>
      <c r="E4" s="26" t="s">
        <v>398</v>
      </c>
      <c r="F4" s="26"/>
      <c r="G4" s="26"/>
      <c r="H4" s="26"/>
      <c r="I4" s="26"/>
      <c r="J4" s="26"/>
      <c r="K4" s="26"/>
    </row>
    <row r="5" ht="22.5" customHeight="1" spans="1:11">
      <c r="A5" s="26"/>
      <c r="B5" s="26" t="s">
        <v>30</v>
      </c>
      <c r="C5" s="26" t="s">
        <v>33</v>
      </c>
      <c r="D5" s="26" t="s">
        <v>356</v>
      </c>
      <c r="E5" s="29" t="s">
        <v>399</v>
      </c>
      <c r="F5" s="29" t="s">
        <v>400</v>
      </c>
      <c r="G5" s="29" t="s">
        <v>401</v>
      </c>
      <c r="H5" s="29" t="s">
        <v>402</v>
      </c>
      <c r="I5" s="29" t="s">
        <v>403</v>
      </c>
      <c r="J5" s="29" t="s">
        <v>404</v>
      </c>
      <c r="K5" s="29" t="s">
        <v>405</v>
      </c>
    </row>
    <row r="6" ht="18.75" customHeight="1" spans="1:11">
      <c r="A6" s="7"/>
      <c r="B6" s="7"/>
      <c r="C6" s="7"/>
      <c r="D6" s="7"/>
      <c r="E6" s="7"/>
      <c r="F6" s="7"/>
      <c r="G6" s="7"/>
      <c r="H6" s="7"/>
      <c r="I6" s="7"/>
      <c r="J6" s="7"/>
      <c r="K6" s="7"/>
    </row>
    <row r="7" s="1" customFormat="1" ht="18.75" customHeight="1" spans="1:11">
      <c r="A7" s="18"/>
      <c r="B7" s="18"/>
      <c r="C7" s="18"/>
      <c r="D7" s="18"/>
      <c r="E7" s="18"/>
      <c r="F7" s="18"/>
      <c r="G7" s="18"/>
      <c r="H7" s="18"/>
      <c r="I7" s="18"/>
      <c r="J7" s="18"/>
      <c r="K7" s="18"/>
    </row>
    <row r="8" s="1" customFormat="1" ht="18.75" customHeight="1" spans="1:11">
      <c r="A8" s="27" t="s">
        <v>30</v>
      </c>
      <c r="B8" s="18"/>
      <c r="C8" s="18"/>
      <c r="D8" s="18"/>
      <c r="E8" s="18"/>
      <c r="F8" s="18"/>
      <c r="G8" s="18"/>
      <c r="H8" s="18"/>
      <c r="I8" s="18"/>
      <c r="J8" s="18"/>
      <c r="K8" s="18"/>
    </row>
    <row r="9" s="20" customFormat="1" ht="27" customHeight="1" spans="1:11">
      <c r="A9" s="28" t="s">
        <v>406</v>
      </c>
      <c r="B9" s="28"/>
      <c r="C9" s="28"/>
      <c r="D9" s="28"/>
      <c r="E9" s="28"/>
      <c r="F9" s="28"/>
      <c r="G9" s="28"/>
      <c r="H9" s="28"/>
      <c r="I9" s="28"/>
      <c r="J9" s="28"/>
      <c r="K9" s="28"/>
    </row>
    <row r="10" s="1" customFormat="1" customHeight="1"/>
    <row r="11" s="1" customFormat="1" customHeight="1"/>
    <row r="12" s="1" customFormat="1" customHeight="1"/>
    <row r="13" s="1" customFormat="1" customHeight="1"/>
    <row r="14" s="1" customFormat="1" customHeight="1"/>
    <row r="15" s="1" customFormat="1" customHeight="1"/>
    <row r="16" s="1" customFormat="1" customHeight="1"/>
    <row r="17" s="1" customFormat="1" customHeight="1"/>
    <row r="18" s="1" customFormat="1" customHeight="1"/>
    <row r="19" s="1" customFormat="1" customHeight="1"/>
    <row r="20" s="1" customFormat="1" customHeight="1"/>
  </sheetData>
  <mergeCells count="7">
    <mergeCell ref="J1:K1"/>
    <mergeCell ref="A2:K2"/>
    <mergeCell ref="A3:D3"/>
    <mergeCell ref="J3:K3"/>
    <mergeCell ref="B4:D4"/>
    <mergeCell ref="E4:K4"/>
    <mergeCell ref="A4:A5"/>
  </mergeCells>
  <pageMargins left="0.314583333333333" right="0.196527777777778" top="1" bottom="1" header="0.5" footer="0.5"/>
  <pageSetup paperSize="1"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0"/>
  <sheetViews>
    <sheetView showZeros="0" workbookViewId="0">
      <selection activeCell="A3" sqref="A3:C3"/>
    </sheetView>
  </sheetViews>
  <sheetFormatPr defaultColWidth="8.85" defaultRowHeight="15" customHeight="1"/>
  <cols>
    <col min="1" max="1" width="22.25" customWidth="1"/>
    <col min="2" max="2" width="23.375" customWidth="1"/>
    <col min="3" max="10" width="11.125" customWidth="1"/>
  </cols>
  <sheetData>
    <row r="1" s="1" customFormat="1" ht="27" customHeight="1" spans="1:10">
      <c r="A1" s="3"/>
      <c r="B1" s="3"/>
      <c r="C1" s="3"/>
      <c r="D1" s="3"/>
      <c r="E1" s="3"/>
      <c r="F1" s="3"/>
      <c r="G1" s="3"/>
      <c r="H1" s="3"/>
      <c r="I1" s="21" t="s">
        <v>407</v>
      </c>
      <c r="J1" s="22"/>
    </row>
    <row r="2" ht="45.3" customHeight="1" spans="1:10">
      <c r="A2" s="13" t="s">
        <v>408</v>
      </c>
      <c r="B2" s="14"/>
      <c r="C2" s="14"/>
      <c r="D2" s="14"/>
      <c r="E2" s="14"/>
      <c r="F2" s="14"/>
      <c r="G2" s="14"/>
      <c r="H2" s="14"/>
      <c r="I2" s="14"/>
      <c r="J2" s="14"/>
    </row>
    <row r="3" s="1" customFormat="1" ht="26" customHeight="1" spans="1:10">
      <c r="A3" s="3" t="s">
        <v>2</v>
      </c>
      <c r="B3" s="3"/>
      <c r="C3" s="3"/>
      <c r="D3" s="15"/>
      <c r="E3" s="15"/>
      <c r="F3" s="15"/>
      <c r="G3" s="15"/>
      <c r="H3" s="15"/>
      <c r="I3" s="15"/>
      <c r="J3" s="15"/>
    </row>
    <row r="4" ht="27.15" customHeight="1" spans="1:10">
      <c r="A4" s="16" t="s">
        <v>245</v>
      </c>
      <c r="B4" s="16" t="s">
        <v>246</v>
      </c>
      <c r="C4" s="16" t="s">
        <v>247</v>
      </c>
      <c r="D4" s="16" t="s">
        <v>248</v>
      </c>
      <c r="E4" s="16" t="s">
        <v>249</v>
      </c>
      <c r="F4" s="16" t="s">
        <v>250</v>
      </c>
      <c r="G4" s="16" t="s">
        <v>251</v>
      </c>
      <c r="H4" s="16" t="s">
        <v>252</v>
      </c>
      <c r="I4" s="16" t="s">
        <v>253</v>
      </c>
      <c r="J4" s="16" t="s">
        <v>254</v>
      </c>
    </row>
    <row r="5" ht="18.75" customHeight="1" spans="1:10">
      <c r="A5" s="16" t="s">
        <v>43</v>
      </c>
      <c r="B5" s="16" t="s">
        <v>44</v>
      </c>
      <c r="C5" s="16" t="s">
        <v>45</v>
      </c>
      <c r="D5" s="16" t="s">
        <v>46</v>
      </c>
      <c r="E5" s="16" t="s">
        <v>47</v>
      </c>
      <c r="F5" s="16" t="s">
        <v>48</v>
      </c>
      <c r="G5" s="16" t="s">
        <v>49</v>
      </c>
      <c r="H5" s="16" t="s">
        <v>50</v>
      </c>
      <c r="I5" s="16" t="s">
        <v>51</v>
      </c>
      <c r="J5" s="16" t="s">
        <v>67</v>
      </c>
    </row>
    <row r="6" ht="18.75" customHeight="1" spans="1:10">
      <c r="A6" s="17"/>
      <c r="B6" s="17"/>
      <c r="C6" s="17"/>
      <c r="D6" s="17"/>
      <c r="E6" s="17"/>
      <c r="F6" s="17"/>
      <c r="G6" s="17"/>
      <c r="H6" s="17"/>
      <c r="I6" s="17"/>
      <c r="J6" s="17"/>
    </row>
    <row r="7" s="1" customFormat="1" ht="18.75" customHeight="1" spans="1:10">
      <c r="A7" s="18"/>
      <c r="B7" s="18"/>
      <c r="C7" s="18"/>
      <c r="D7" s="18"/>
      <c r="E7" s="18"/>
      <c r="F7" s="18"/>
      <c r="G7" s="18"/>
      <c r="H7" s="18"/>
      <c r="I7" s="18"/>
      <c r="J7" s="18"/>
    </row>
    <row r="8" s="12" customFormat="1" ht="29" customHeight="1" spans="1:9">
      <c r="A8" s="19" t="s">
        <v>406</v>
      </c>
      <c r="B8" s="19"/>
      <c r="C8" s="19"/>
      <c r="D8" s="19"/>
      <c r="E8" s="19"/>
      <c r="F8" s="20"/>
      <c r="G8" s="19"/>
      <c r="H8" s="20"/>
      <c r="I8" s="20"/>
    </row>
    <row r="9" s="1" customFormat="1" customHeight="1"/>
    <row r="10" s="1" customFormat="1" customHeight="1"/>
    <row r="11" s="1" customFormat="1" customHeight="1"/>
    <row r="12" s="1" customFormat="1" customHeight="1"/>
    <row r="13" s="1" customFormat="1" customHeight="1"/>
    <row r="14" s="1" customFormat="1" customHeight="1"/>
    <row r="15" s="1" customFormat="1" customHeight="1"/>
    <row r="16" s="1" customFormat="1" customHeight="1"/>
    <row r="17" s="1" customFormat="1" customHeight="1"/>
    <row r="18" s="1" customFormat="1" customHeight="1"/>
    <row r="19" s="1" customFormat="1" customHeight="1"/>
    <row r="20" s="1" customFormat="1" customHeight="1"/>
  </sheetData>
  <mergeCells count="3">
    <mergeCell ref="I1:J1"/>
    <mergeCell ref="A2:J2"/>
    <mergeCell ref="A3:C3"/>
  </mergeCells>
  <pageMargins left="0.432638888888889" right="0.118055555555556" top="1" bottom="1" header="0.5" footer="0.5"/>
  <pageSetup paperSize="1"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20"/>
  <sheetViews>
    <sheetView showZeros="0" workbookViewId="0">
      <selection activeCell="K11" sqref="K11"/>
    </sheetView>
  </sheetViews>
  <sheetFormatPr defaultColWidth="8.85" defaultRowHeight="15" customHeight="1" outlineLevelCol="7"/>
  <cols>
    <col min="1" max="1" width="22.25" customWidth="1"/>
    <col min="2" max="2" width="13.875" customWidth="1"/>
    <col min="3" max="3" width="26.75" customWidth="1"/>
    <col min="4" max="4" width="13" customWidth="1"/>
    <col min="5" max="5" width="9.375" customWidth="1"/>
    <col min="6" max="6" width="13.625" customWidth="1"/>
    <col min="7" max="7" width="13.125" customWidth="1"/>
    <col min="8" max="8" width="13.375" customWidth="1"/>
  </cols>
  <sheetData>
    <row r="1" s="1" customFormat="1" ht="29" customHeight="1" spans="1:8">
      <c r="A1" s="3"/>
      <c r="B1" s="3"/>
      <c r="C1" s="3"/>
      <c r="D1" s="3"/>
      <c r="E1" s="3"/>
      <c r="F1" s="3"/>
      <c r="G1" s="3"/>
      <c r="H1" s="8" t="s">
        <v>409</v>
      </c>
    </row>
    <row r="2" ht="41.4" customHeight="1" spans="1:8">
      <c r="A2" s="4" t="s">
        <v>410</v>
      </c>
      <c r="B2" s="4"/>
      <c r="C2" s="4"/>
      <c r="D2" s="4"/>
      <c r="E2" s="4"/>
      <c r="F2" s="4"/>
      <c r="G2" s="4"/>
      <c r="H2" s="4"/>
    </row>
    <row r="3" s="1" customFormat="1" ht="26" customHeight="1" spans="1:8">
      <c r="A3" s="3" t="s">
        <v>2</v>
      </c>
      <c r="B3" s="3"/>
      <c r="C3" s="3"/>
      <c r="D3" s="3"/>
      <c r="E3" s="3"/>
      <c r="F3" s="3"/>
      <c r="G3" s="3"/>
      <c r="H3" s="3"/>
    </row>
    <row r="4" s="2" customFormat="1" ht="18.75" customHeight="1" spans="1:8">
      <c r="A4" s="5" t="s">
        <v>138</v>
      </c>
      <c r="B4" s="5" t="s">
        <v>411</v>
      </c>
      <c r="C4" s="5" t="s">
        <v>412</v>
      </c>
      <c r="D4" s="5" t="s">
        <v>413</v>
      </c>
      <c r="E4" s="5" t="s">
        <v>352</v>
      </c>
      <c r="F4" s="5" t="s">
        <v>414</v>
      </c>
      <c r="G4" s="5"/>
      <c r="H4" s="5"/>
    </row>
    <row r="5" s="2" customFormat="1" ht="18.75" customHeight="1" spans="1:8">
      <c r="A5" s="5"/>
      <c r="B5" s="5"/>
      <c r="C5" s="5"/>
      <c r="D5" s="5"/>
      <c r="E5" s="5"/>
      <c r="F5" s="5" t="s">
        <v>353</v>
      </c>
      <c r="G5" s="5" t="s">
        <v>415</v>
      </c>
      <c r="H5" s="5" t="s">
        <v>416</v>
      </c>
    </row>
    <row r="6" s="2" customFormat="1" ht="18.75" customHeight="1" spans="1:8">
      <c r="A6" s="5" t="s">
        <v>43</v>
      </c>
      <c r="B6" s="5" t="s">
        <v>44</v>
      </c>
      <c r="C6" s="5" t="s">
        <v>45</v>
      </c>
      <c r="D6" s="5" t="s">
        <v>46</v>
      </c>
      <c r="E6" s="5" t="s">
        <v>47</v>
      </c>
      <c r="F6" s="5" t="s">
        <v>48</v>
      </c>
      <c r="G6" s="5" t="s">
        <v>49</v>
      </c>
      <c r="H6" s="5" t="s">
        <v>50</v>
      </c>
    </row>
    <row r="7" s="2" customFormat="1" ht="26" customHeight="1" spans="1:8">
      <c r="A7" s="6" t="s">
        <v>417</v>
      </c>
      <c r="B7" s="7" t="s">
        <v>362</v>
      </c>
      <c r="C7" s="7" t="str">
        <f>"A02021301"&amp;"  "&amp;"碎纸机"</f>
        <v>A02021301  碎纸机</v>
      </c>
      <c r="D7" s="7" t="s">
        <v>362</v>
      </c>
      <c r="E7" s="9" t="s">
        <v>363</v>
      </c>
      <c r="F7" s="10">
        <v>4</v>
      </c>
      <c r="G7" s="11">
        <v>1000</v>
      </c>
      <c r="H7" s="11">
        <v>4000</v>
      </c>
    </row>
    <row r="8" s="2" customFormat="1" ht="26" customHeight="1" spans="1:8">
      <c r="A8" s="6" t="s">
        <v>417</v>
      </c>
      <c r="B8" s="7" t="s">
        <v>364</v>
      </c>
      <c r="C8" s="7" t="str">
        <f>"A02021003"&amp;"  "&amp;"A4黑白打印机"</f>
        <v>A02021003  A4黑白打印机</v>
      </c>
      <c r="D8" s="7" t="s">
        <v>364</v>
      </c>
      <c r="E8" s="9" t="s">
        <v>363</v>
      </c>
      <c r="F8" s="10">
        <v>11</v>
      </c>
      <c r="G8" s="11">
        <v>1500</v>
      </c>
      <c r="H8" s="11">
        <v>16500</v>
      </c>
    </row>
    <row r="9" s="2" customFormat="1" ht="26" customHeight="1" spans="1:8">
      <c r="A9" s="6" t="s">
        <v>417</v>
      </c>
      <c r="B9" s="7" t="s">
        <v>365</v>
      </c>
      <c r="C9" s="7" t="str">
        <f>"A05010401"&amp;"  "&amp;"三人沙发"</f>
        <v>A05010401  三人沙发</v>
      </c>
      <c r="D9" s="7" t="s">
        <v>365</v>
      </c>
      <c r="E9" s="9" t="s">
        <v>366</v>
      </c>
      <c r="F9" s="10">
        <v>5</v>
      </c>
      <c r="G9" s="11">
        <v>2000</v>
      </c>
      <c r="H9" s="11">
        <v>10000</v>
      </c>
    </row>
    <row r="10" s="2" customFormat="1" ht="26" customHeight="1" spans="1:8">
      <c r="A10" s="6" t="s">
        <v>417</v>
      </c>
      <c r="B10" s="7" t="s">
        <v>367</v>
      </c>
      <c r="C10" s="7" t="str">
        <f>"A02021118"&amp;"  "&amp;"扫描仪"</f>
        <v>A02021118  扫描仪</v>
      </c>
      <c r="D10" s="7" t="s">
        <v>367</v>
      </c>
      <c r="E10" s="9" t="s">
        <v>363</v>
      </c>
      <c r="F10" s="10">
        <v>1</v>
      </c>
      <c r="G10" s="11">
        <v>4000</v>
      </c>
      <c r="H10" s="11">
        <v>4000</v>
      </c>
    </row>
    <row r="11" s="2" customFormat="1" ht="26" customHeight="1" spans="1:8">
      <c r="A11" s="6" t="s">
        <v>417</v>
      </c>
      <c r="B11" s="7" t="s">
        <v>368</v>
      </c>
      <c r="C11" s="7" t="str">
        <f>"A05010504"&amp;"  "&amp;"保密柜"</f>
        <v>A05010504  保密柜</v>
      </c>
      <c r="D11" s="7" t="s">
        <v>368</v>
      </c>
      <c r="E11" s="9" t="s">
        <v>369</v>
      </c>
      <c r="F11" s="10">
        <v>8</v>
      </c>
      <c r="G11" s="11">
        <v>2500</v>
      </c>
      <c r="H11" s="11">
        <v>20000</v>
      </c>
    </row>
    <row r="12" s="2" customFormat="1" ht="26" customHeight="1" spans="1:8">
      <c r="A12" s="6" t="s">
        <v>417</v>
      </c>
      <c r="B12" s="7" t="s">
        <v>370</v>
      </c>
      <c r="C12" s="7" t="str">
        <f>"A05010301"&amp;"  "&amp;"办公椅"</f>
        <v>A05010301  办公椅</v>
      </c>
      <c r="D12" s="7" t="s">
        <v>370</v>
      </c>
      <c r="E12" s="9" t="s">
        <v>371</v>
      </c>
      <c r="F12" s="10">
        <v>15</v>
      </c>
      <c r="G12" s="11">
        <v>800</v>
      </c>
      <c r="H12" s="11">
        <v>12000</v>
      </c>
    </row>
    <row r="13" s="2" customFormat="1" ht="26" customHeight="1" spans="1:8">
      <c r="A13" s="6" t="s">
        <v>417</v>
      </c>
      <c r="B13" s="7" t="s">
        <v>374</v>
      </c>
      <c r="C13" s="7" t="str">
        <f>"A05010204"&amp;"  "&amp;"茶几"</f>
        <v>A05010204  茶几</v>
      </c>
      <c r="D13" s="7" t="s">
        <v>374</v>
      </c>
      <c r="E13" s="9" t="s">
        <v>375</v>
      </c>
      <c r="F13" s="10">
        <v>6</v>
      </c>
      <c r="G13" s="11">
        <v>1000</v>
      </c>
      <c r="H13" s="11">
        <v>6000</v>
      </c>
    </row>
    <row r="14" s="2" customFormat="1" ht="26" customHeight="1" spans="1:8">
      <c r="A14" s="6" t="s">
        <v>417</v>
      </c>
      <c r="B14" s="7" t="s">
        <v>376</v>
      </c>
      <c r="C14" s="7" t="str">
        <f>"A02021004"&amp;"  "&amp;"A4彩色打印机"</f>
        <v>A02021004  A4彩色打印机</v>
      </c>
      <c r="D14" s="7" t="s">
        <v>376</v>
      </c>
      <c r="E14" s="9" t="s">
        <v>363</v>
      </c>
      <c r="F14" s="10">
        <v>2</v>
      </c>
      <c r="G14" s="11">
        <v>4000</v>
      </c>
      <c r="H14" s="11">
        <v>8000</v>
      </c>
    </row>
    <row r="15" s="2" customFormat="1" ht="26" customHeight="1" spans="1:8">
      <c r="A15" s="6" t="s">
        <v>417</v>
      </c>
      <c r="B15" s="7" t="s">
        <v>377</v>
      </c>
      <c r="C15" s="7" t="str">
        <f>"A02010108"&amp;"  "&amp;"便携式计算机"</f>
        <v>A02010108  便携式计算机</v>
      </c>
      <c r="D15" s="7" t="s">
        <v>377</v>
      </c>
      <c r="E15" s="9" t="s">
        <v>363</v>
      </c>
      <c r="F15" s="10">
        <v>13</v>
      </c>
      <c r="G15" s="11">
        <v>8500</v>
      </c>
      <c r="H15" s="11">
        <v>110500</v>
      </c>
    </row>
    <row r="16" s="2" customFormat="1" ht="26" customHeight="1" spans="1:8">
      <c r="A16" s="6" t="s">
        <v>417</v>
      </c>
      <c r="B16" s="7" t="s">
        <v>379</v>
      </c>
      <c r="C16" s="7" t="str">
        <f>"A02010105"&amp;"  "&amp;"台式计算机"</f>
        <v>A02010105  台式计算机</v>
      </c>
      <c r="D16" s="7" t="s">
        <v>379</v>
      </c>
      <c r="E16" s="9" t="s">
        <v>363</v>
      </c>
      <c r="F16" s="10">
        <v>2</v>
      </c>
      <c r="G16" s="11">
        <v>9000</v>
      </c>
      <c r="H16" s="11">
        <v>18000</v>
      </c>
    </row>
    <row r="17" s="2" customFormat="1" ht="26" customHeight="1" spans="1:8">
      <c r="A17" s="6" t="s">
        <v>417</v>
      </c>
      <c r="B17" s="7" t="s">
        <v>380</v>
      </c>
      <c r="C17" s="7" t="str">
        <f>"A05010201"&amp;"  "&amp;"办公桌"</f>
        <v>A05010201  办公桌</v>
      </c>
      <c r="D17" s="7" t="s">
        <v>380</v>
      </c>
      <c r="E17" s="9" t="s">
        <v>375</v>
      </c>
      <c r="F17" s="10">
        <v>16</v>
      </c>
      <c r="G17" s="11">
        <v>2000</v>
      </c>
      <c r="H17" s="11">
        <v>32000</v>
      </c>
    </row>
    <row r="18" s="2" customFormat="1" ht="26" customHeight="1" spans="1:8">
      <c r="A18" s="6" t="s">
        <v>417</v>
      </c>
      <c r="B18" s="7" t="s">
        <v>381</v>
      </c>
      <c r="C18" s="7" t="str">
        <f>"A05010599"&amp;"  "&amp;"其他柜类"</f>
        <v>A05010599  其他柜类</v>
      </c>
      <c r="D18" s="7" t="s">
        <v>381</v>
      </c>
      <c r="E18" s="9" t="s">
        <v>369</v>
      </c>
      <c r="F18" s="10">
        <v>8</v>
      </c>
      <c r="G18" s="11">
        <v>500</v>
      </c>
      <c r="H18" s="11">
        <v>4000</v>
      </c>
    </row>
    <row r="19" s="1" customFormat="1" customHeight="1"/>
    <row r="20" s="1" customFormat="1" customHeight="1"/>
  </sheetData>
  <mergeCells count="8">
    <mergeCell ref="A2:H2"/>
    <mergeCell ref="A3:C3"/>
    <mergeCell ref="F4:H4"/>
    <mergeCell ref="A4:A5"/>
    <mergeCell ref="B4:B5"/>
    <mergeCell ref="C4:C5"/>
    <mergeCell ref="D4:D5"/>
    <mergeCell ref="E4:E5"/>
  </mergeCells>
  <pageMargins left="0.550694444444444" right="0.393055555555556" top="1" bottom="0.66875" header="0.5" footer="0.5"/>
  <pageSetup paperSize="1"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20"/>
  <sheetViews>
    <sheetView showZeros="0" workbookViewId="0">
      <selection activeCell="A3" sqref="A3:D3"/>
    </sheetView>
  </sheetViews>
  <sheetFormatPr defaultColWidth="8.85" defaultRowHeight="15" customHeight="1"/>
  <cols>
    <col min="1" max="1" width="10" customWidth="1"/>
    <col min="2" max="2" width="34" customWidth="1"/>
    <col min="3" max="4" width="9.875" customWidth="1"/>
    <col min="5" max="5" width="9.25" customWidth="1"/>
    <col min="6" max="8" width="5.375" customWidth="1"/>
    <col min="9" max="9" width="3.25" customWidth="1"/>
    <col min="10" max="10" width="3.75" customWidth="1"/>
    <col min="11" max="14" width="5.375" customWidth="1"/>
    <col min="15" max="15" width="2.875" customWidth="1"/>
    <col min="16" max="20" width="5.375" customWidth="1"/>
  </cols>
  <sheetData>
    <row r="1" s="1" customFormat="1" ht="28" customHeight="1" spans="1:20">
      <c r="A1" s="50"/>
      <c r="B1" s="50"/>
      <c r="C1" s="50"/>
      <c r="D1" s="50"/>
      <c r="E1" s="50"/>
      <c r="F1" s="50"/>
      <c r="G1" s="50"/>
      <c r="H1" s="50"/>
      <c r="I1" s="89"/>
      <c r="J1" s="89"/>
      <c r="K1" s="89"/>
      <c r="L1" s="89"/>
      <c r="M1" s="89"/>
      <c r="N1" s="89"/>
      <c r="O1" s="89"/>
      <c r="P1" s="89"/>
      <c r="Q1" s="89"/>
      <c r="R1" s="89"/>
      <c r="S1" s="89"/>
      <c r="T1" s="89" t="s">
        <v>25</v>
      </c>
    </row>
    <row r="2" ht="37.5" customHeight="1" spans="1:20">
      <c r="A2" s="51" t="s">
        <v>26</v>
      </c>
      <c r="B2" s="51"/>
      <c r="C2" s="51"/>
      <c r="D2" s="51"/>
      <c r="E2" s="51"/>
      <c r="F2" s="51"/>
      <c r="G2" s="51"/>
      <c r="H2" s="51"/>
      <c r="I2" s="51"/>
      <c r="J2" s="51"/>
      <c r="K2" s="51"/>
      <c r="L2" s="51"/>
      <c r="M2" s="51"/>
      <c r="N2" s="51"/>
      <c r="O2" s="51"/>
      <c r="P2" s="51"/>
      <c r="Q2" s="51"/>
      <c r="R2" s="51"/>
      <c r="S2" s="51"/>
      <c r="T2" s="51"/>
    </row>
    <row r="3" s="1" customFormat="1" ht="26" customHeight="1" spans="1:20">
      <c r="A3" s="78" t="s">
        <v>2</v>
      </c>
      <c r="B3" s="78"/>
      <c r="C3" s="78"/>
      <c r="D3" s="78"/>
      <c r="E3" s="50"/>
      <c r="F3" s="50"/>
      <c r="G3" s="50"/>
      <c r="H3" s="50"/>
      <c r="I3" s="60"/>
      <c r="J3" s="60"/>
      <c r="K3" s="60"/>
      <c r="L3" s="60"/>
      <c r="M3" s="60"/>
      <c r="N3" s="60"/>
      <c r="O3" s="60"/>
      <c r="P3" s="60"/>
      <c r="Q3" s="60"/>
      <c r="R3" s="60"/>
      <c r="S3" s="60"/>
      <c r="T3" s="60" t="s">
        <v>27</v>
      </c>
    </row>
    <row r="4" s="118" customFormat="1" ht="18.75" customHeight="1" spans="1:20">
      <c r="A4" s="119" t="s">
        <v>28</v>
      </c>
      <c r="B4" s="120" t="s">
        <v>29</v>
      </c>
      <c r="C4" s="120" t="s">
        <v>30</v>
      </c>
      <c r="D4" s="120" t="s">
        <v>31</v>
      </c>
      <c r="E4" s="120"/>
      <c r="F4" s="120"/>
      <c r="G4" s="120"/>
      <c r="H4" s="120"/>
      <c r="I4" s="120"/>
      <c r="J4" s="127"/>
      <c r="K4" s="127"/>
      <c r="L4" s="127"/>
      <c r="M4" s="127"/>
      <c r="N4" s="127"/>
      <c r="O4" s="120" t="s">
        <v>21</v>
      </c>
      <c r="P4" s="120"/>
      <c r="Q4" s="120"/>
      <c r="R4" s="120"/>
      <c r="S4" s="120"/>
      <c r="T4" s="120"/>
    </row>
    <row r="5" s="118" customFormat="1" ht="18.75" customHeight="1" spans="1:20">
      <c r="A5" s="119"/>
      <c r="B5" s="120"/>
      <c r="C5" s="120"/>
      <c r="D5" s="121" t="s">
        <v>32</v>
      </c>
      <c r="E5" s="121" t="s">
        <v>33</v>
      </c>
      <c r="F5" s="121" t="s">
        <v>34</v>
      </c>
      <c r="G5" s="121" t="s">
        <v>35</v>
      </c>
      <c r="H5" s="121" t="s">
        <v>36</v>
      </c>
      <c r="I5" s="121" t="s">
        <v>37</v>
      </c>
      <c r="J5" s="128"/>
      <c r="K5" s="128"/>
      <c r="L5" s="128"/>
      <c r="M5" s="128"/>
      <c r="N5" s="128"/>
      <c r="O5" s="121" t="s">
        <v>32</v>
      </c>
      <c r="P5" s="121" t="s">
        <v>33</v>
      </c>
      <c r="Q5" s="121" t="s">
        <v>34</v>
      </c>
      <c r="R5" s="121" t="s">
        <v>35</v>
      </c>
      <c r="S5" s="121" t="s">
        <v>36</v>
      </c>
      <c r="T5" s="121" t="s">
        <v>37</v>
      </c>
    </row>
    <row r="6" s="118" customFormat="1" ht="69" customHeight="1" spans="1:20">
      <c r="A6" s="119"/>
      <c r="B6" s="120"/>
      <c r="C6" s="120"/>
      <c r="D6" s="121"/>
      <c r="E6" s="121"/>
      <c r="F6" s="121"/>
      <c r="G6" s="121"/>
      <c r="H6" s="121"/>
      <c r="I6" s="121" t="s">
        <v>32</v>
      </c>
      <c r="J6" s="121" t="s">
        <v>38</v>
      </c>
      <c r="K6" s="121" t="s">
        <v>39</v>
      </c>
      <c r="L6" s="121" t="s">
        <v>40</v>
      </c>
      <c r="M6" s="121" t="s">
        <v>41</v>
      </c>
      <c r="N6" s="121" t="s">
        <v>42</v>
      </c>
      <c r="O6" s="121"/>
      <c r="P6" s="121"/>
      <c r="Q6" s="121"/>
      <c r="R6" s="121"/>
      <c r="S6" s="121"/>
      <c r="T6" s="121"/>
    </row>
    <row r="7" customFormat="1" ht="18.75" customHeight="1" spans="1:20">
      <c r="A7" s="122" t="s">
        <v>43</v>
      </c>
      <c r="B7" s="123" t="s">
        <v>44</v>
      </c>
      <c r="C7" s="123" t="s">
        <v>45</v>
      </c>
      <c r="D7" s="123" t="s">
        <v>46</v>
      </c>
      <c r="E7" s="122" t="s">
        <v>47</v>
      </c>
      <c r="F7" s="123" t="s">
        <v>48</v>
      </c>
      <c r="G7" s="123" t="s">
        <v>49</v>
      </c>
      <c r="H7" s="122" t="s">
        <v>50</v>
      </c>
      <c r="I7" s="123" t="s">
        <v>51</v>
      </c>
      <c r="J7" s="123">
        <v>10</v>
      </c>
      <c r="K7" s="123">
        <v>11</v>
      </c>
      <c r="L7" s="123">
        <v>12</v>
      </c>
      <c r="M7" s="123">
        <v>13</v>
      </c>
      <c r="N7" s="123">
        <v>14</v>
      </c>
      <c r="O7" s="123">
        <v>15</v>
      </c>
      <c r="P7" s="123">
        <v>16</v>
      </c>
      <c r="Q7" s="123">
        <v>17</v>
      </c>
      <c r="R7" s="123">
        <v>18</v>
      </c>
      <c r="S7" s="123">
        <v>19</v>
      </c>
      <c r="T7" s="123">
        <v>20</v>
      </c>
    </row>
    <row r="8" customFormat="1" ht="31" customHeight="1" spans="1:20">
      <c r="A8" s="124" t="s">
        <v>52</v>
      </c>
      <c r="B8" s="124" t="s">
        <v>53</v>
      </c>
      <c r="C8" s="125">
        <v>2181.671457</v>
      </c>
      <c r="D8" s="125">
        <v>2181.671457</v>
      </c>
      <c r="E8" s="125">
        <v>2181.671457</v>
      </c>
      <c r="F8" s="125"/>
      <c r="G8" s="125"/>
      <c r="H8" s="125"/>
      <c r="I8" s="125"/>
      <c r="J8" s="125"/>
      <c r="K8" s="125"/>
      <c r="L8" s="125"/>
      <c r="M8" s="125"/>
      <c r="N8" s="125"/>
      <c r="O8" s="125"/>
      <c r="P8" s="125"/>
      <c r="Q8" s="125"/>
      <c r="R8" s="125"/>
      <c r="S8" s="125"/>
      <c r="T8" s="125"/>
    </row>
    <row r="9" customFormat="1" ht="31" customHeight="1" spans="1:20">
      <c r="A9" s="126" t="s">
        <v>54</v>
      </c>
      <c r="B9" s="126" t="s">
        <v>53</v>
      </c>
      <c r="C9" s="125">
        <v>2181.671457</v>
      </c>
      <c r="D9" s="125">
        <v>2181.671457</v>
      </c>
      <c r="E9" s="125">
        <v>2181.671457</v>
      </c>
      <c r="F9" s="125"/>
      <c r="G9" s="125"/>
      <c r="H9" s="125"/>
      <c r="I9" s="125"/>
      <c r="J9" s="125"/>
      <c r="K9" s="125"/>
      <c r="L9" s="125"/>
      <c r="M9" s="125"/>
      <c r="N9" s="125"/>
      <c r="O9" s="7"/>
      <c r="P9" s="7"/>
      <c r="Q9" s="7"/>
      <c r="R9" s="7"/>
      <c r="S9" s="7"/>
      <c r="T9" s="7"/>
    </row>
    <row r="10" customFormat="1" ht="31" customHeight="1" spans="1:20">
      <c r="A10" s="119" t="s">
        <v>30</v>
      </c>
      <c r="B10" s="119"/>
      <c r="C10" s="125">
        <v>2181.671457</v>
      </c>
      <c r="D10" s="125">
        <v>2181.671457</v>
      </c>
      <c r="E10" s="125">
        <v>2181.671457</v>
      </c>
      <c r="F10" s="125"/>
      <c r="G10" s="125"/>
      <c r="H10" s="125"/>
      <c r="I10" s="125"/>
      <c r="J10" s="125"/>
      <c r="K10" s="125"/>
      <c r="L10" s="125"/>
      <c r="M10" s="125"/>
      <c r="N10" s="125"/>
      <c r="O10" s="125"/>
      <c r="P10" s="125"/>
      <c r="Q10" s="125"/>
      <c r="R10" s="125"/>
      <c r="S10" s="125"/>
      <c r="T10" s="125"/>
    </row>
    <row r="11" s="1" customFormat="1" customHeight="1"/>
    <row r="12" s="1" customFormat="1" customHeight="1"/>
    <row r="13" s="1" customFormat="1" customHeight="1"/>
    <row r="14" s="1" customFormat="1" customHeight="1"/>
    <row r="15" s="1" customFormat="1" customHeight="1"/>
    <row r="16" s="1" customFormat="1" customHeight="1"/>
    <row r="17" s="1" customFormat="1" customHeight="1"/>
    <row r="18" s="1" customFormat="1" customHeight="1"/>
    <row r="19" s="1" customFormat="1" customHeight="1"/>
    <row r="20" s="1" customFormat="1" customHeight="1"/>
  </sheetData>
  <mergeCells count="20">
    <mergeCell ref="A2:T2"/>
    <mergeCell ref="A3:D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314583333333333" right="0.314583333333333" top="1" bottom="1" header="0.5" footer="0.5"/>
  <pageSetup paperSize="1" scale="90"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9"/>
  <sheetViews>
    <sheetView showZeros="0" workbookViewId="0">
      <selection activeCell="A3" sqref="A3:I3"/>
    </sheetView>
  </sheetViews>
  <sheetFormatPr defaultColWidth="8.85" defaultRowHeight="15" customHeight="1"/>
  <cols>
    <col min="1" max="1" width="14.75" customWidth="1"/>
    <col min="2" max="2" width="36" customWidth="1"/>
    <col min="3" max="5" width="10.25" customWidth="1"/>
    <col min="6" max="6" width="7.5" customWidth="1"/>
    <col min="7" max="7" width="5.625" customWidth="1"/>
    <col min="8" max="8" width="5" customWidth="1"/>
    <col min="9" max="9" width="5.5" customWidth="1"/>
    <col min="10" max="10" width="3.75" customWidth="1"/>
    <col min="11" max="11" width="4.375" customWidth="1"/>
    <col min="12" max="12" width="4.625" customWidth="1"/>
    <col min="13" max="13" width="5.125" customWidth="1"/>
    <col min="14" max="14" width="4.375" customWidth="1"/>
    <col min="15" max="15" width="4.5" customWidth="1"/>
  </cols>
  <sheetData>
    <row r="1" s="1" customFormat="1" ht="18.75" customHeight="1" spans="1:15">
      <c r="A1" s="50"/>
      <c r="B1" s="50"/>
      <c r="C1" s="50"/>
      <c r="D1" s="50"/>
      <c r="E1" s="50"/>
      <c r="F1" s="50"/>
      <c r="G1" s="50"/>
      <c r="H1" s="50"/>
      <c r="I1" s="50"/>
      <c r="J1" s="89"/>
      <c r="K1" s="89"/>
      <c r="L1" s="89"/>
      <c r="M1" s="89" t="s">
        <v>55</v>
      </c>
      <c r="N1" s="89"/>
      <c r="O1" s="89"/>
    </row>
    <row r="2" ht="37.5" customHeight="1" spans="1:15">
      <c r="A2" s="51" t="s">
        <v>56</v>
      </c>
      <c r="B2" s="51"/>
      <c r="C2" s="51"/>
      <c r="D2" s="51"/>
      <c r="E2" s="51"/>
      <c r="F2" s="51"/>
      <c r="G2" s="51"/>
      <c r="H2" s="51"/>
      <c r="I2" s="51"/>
      <c r="J2" s="51"/>
      <c r="K2" s="90"/>
      <c r="L2" s="90"/>
      <c r="M2" s="90"/>
      <c r="N2" s="90"/>
      <c r="O2" s="90"/>
    </row>
    <row r="3" s="1" customFormat="1" ht="26" customHeight="1" spans="1:15">
      <c r="A3" s="52" t="s">
        <v>2</v>
      </c>
      <c r="B3" s="52"/>
      <c r="C3" s="52"/>
      <c r="D3" s="52"/>
      <c r="E3" s="52"/>
      <c r="F3" s="52"/>
      <c r="G3" s="52"/>
      <c r="H3" s="52"/>
      <c r="I3" s="52"/>
      <c r="J3" s="89"/>
      <c r="K3" s="89"/>
      <c r="L3" s="89"/>
      <c r="M3" s="89"/>
      <c r="N3" s="89"/>
      <c r="O3" s="89" t="s">
        <v>27</v>
      </c>
    </row>
    <row r="4" s="111" customFormat="1" ht="18.75" customHeight="1" spans="1:15">
      <c r="A4" s="112" t="s">
        <v>57</v>
      </c>
      <c r="B4" s="112" t="s">
        <v>58</v>
      </c>
      <c r="C4" s="112" t="s">
        <v>30</v>
      </c>
      <c r="D4" s="112" t="s">
        <v>33</v>
      </c>
      <c r="E4" s="112"/>
      <c r="F4" s="112"/>
      <c r="G4" s="112" t="s">
        <v>34</v>
      </c>
      <c r="H4" s="112" t="s">
        <v>35</v>
      </c>
      <c r="I4" s="112" t="s">
        <v>59</v>
      </c>
      <c r="J4" s="112" t="s">
        <v>37</v>
      </c>
      <c r="K4" s="112"/>
      <c r="L4" s="112"/>
      <c r="M4" s="112"/>
      <c r="N4" s="112"/>
      <c r="O4" s="112"/>
    </row>
    <row r="5" s="111" customFormat="1" ht="57" customHeight="1" spans="1:15">
      <c r="A5" s="112"/>
      <c r="B5" s="112"/>
      <c r="C5" s="112"/>
      <c r="D5" s="112" t="s">
        <v>32</v>
      </c>
      <c r="E5" s="112" t="s">
        <v>60</v>
      </c>
      <c r="F5" s="112" t="s">
        <v>61</v>
      </c>
      <c r="G5" s="112"/>
      <c r="H5" s="112"/>
      <c r="I5" s="112"/>
      <c r="J5" s="112" t="s">
        <v>32</v>
      </c>
      <c r="K5" s="112" t="s">
        <v>62</v>
      </c>
      <c r="L5" s="112" t="s">
        <v>63</v>
      </c>
      <c r="M5" s="112" t="s">
        <v>64</v>
      </c>
      <c r="N5" s="112" t="s">
        <v>65</v>
      </c>
      <c r="O5" s="112" t="s">
        <v>66</v>
      </c>
    </row>
    <row r="6" s="31" customFormat="1" ht="17" customHeight="1" spans="1:15">
      <c r="A6" s="113" t="s">
        <v>43</v>
      </c>
      <c r="B6" s="113" t="s">
        <v>44</v>
      </c>
      <c r="C6" s="113" t="s">
        <v>45</v>
      </c>
      <c r="D6" s="113" t="s">
        <v>46</v>
      </c>
      <c r="E6" s="113" t="s">
        <v>47</v>
      </c>
      <c r="F6" s="113" t="s">
        <v>48</v>
      </c>
      <c r="G6" s="113" t="s">
        <v>49</v>
      </c>
      <c r="H6" s="113" t="s">
        <v>50</v>
      </c>
      <c r="I6" s="113" t="s">
        <v>51</v>
      </c>
      <c r="J6" s="113" t="s">
        <v>67</v>
      </c>
      <c r="K6" s="113">
        <v>11</v>
      </c>
      <c r="L6" s="113">
        <v>12</v>
      </c>
      <c r="M6" s="113">
        <v>13</v>
      </c>
      <c r="N6" s="113">
        <v>14</v>
      </c>
      <c r="O6" s="113">
        <v>15</v>
      </c>
    </row>
    <row r="7" s="31" customFormat="1" ht="17" customHeight="1" spans="1:15">
      <c r="A7" s="114" t="s">
        <v>68</v>
      </c>
      <c r="B7" s="114" t="s">
        <v>69</v>
      </c>
      <c r="C7" s="115">
        <v>1731.456476</v>
      </c>
      <c r="D7" s="115">
        <v>1731.456476</v>
      </c>
      <c r="E7" s="115">
        <v>1509.456476</v>
      </c>
      <c r="F7" s="115">
        <v>222</v>
      </c>
      <c r="G7" s="115"/>
      <c r="H7" s="115"/>
      <c r="I7" s="115"/>
      <c r="J7" s="115"/>
      <c r="K7" s="115"/>
      <c r="L7" s="115"/>
      <c r="M7" s="115"/>
      <c r="N7" s="115"/>
      <c r="O7" s="115"/>
    </row>
    <row r="8" s="31" customFormat="1" ht="17" customHeight="1" spans="1:15">
      <c r="A8" s="116" t="s">
        <v>70</v>
      </c>
      <c r="B8" s="116" t="s">
        <v>71</v>
      </c>
      <c r="C8" s="115">
        <v>1731.456476</v>
      </c>
      <c r="D8" s="115">
        <v>1731.456476</v>
      </c>
      <c r="E8" s="115">
        <v>1509.456476</v>
      </c>
      <c r="F8" s="115">
        <v>222</v>
      </c>
      <c r="G8" s="115"/>
      <c r="H8" s="115"/>
      <c r="I8" s="115"/>
      <c r="J8" s="115"/>
      <c r="K8" s="115"/>
      <c r="L8" s="115"/>
      <c r="M8" s="115"/>
      <c r="N8" s="115"/>
      <c r="O8" s="115"/>
    </row>
    <row r="9" s="31" customFormat="1" ht="17" customHeight="1" spans="1:15">
      <c r="A9" s="117" t="s">
        <v>72</v>
      </c>
      <c r="B9" s="117" t="s">
        <v>73</v>
      </c>
      <c r="C9" s="115">
        <v>1509.456476</v>
      </c>
      <c r="D9" s="115">
        <v>1509.456476</v>
      </c>
      <c r="E9" s="115">
        <v>1509.456476</v>
      </c>
      <c r="F9" s="115"/>
      <c r="G9" s="115"/>
      <c r="H9" s="115"/>
      <c r="I9" s="115"/>
      <c r="J9" s="115"/>
      <c r="K9" s="115"/>
      <c r="L9" s="115"/>
      <c r="M9" s="115"/>
      <c r="N9" s="115"/>
      <c r="O9" s="115"/>
    </row>
    <row r="10" s="31" customFormat="1" ht="17" customHeight="1" spans="1:15">
      <c r="A10" s="117" t="s">
        <v>74</v>
      </c>
      <c r="B10" s="117" t="s">
        <v>75</v>
      </c>
      <c r="C10" s="115">
        <v>7</v>
      </c>
      <c r="D10" s="115">
        <v>7</v>
      </c>
      <c r="E10" s="115"/>
      <c r="F10" s="115">
        <v>7</v>
      </c>
      <c r="G10" s="115"/>
      <c r="H10" s="115"/>
      <c r="I10" s="115"/>
      <c r="J10" s="115"/>
      <c r="K10" s="115"/>
      <c r="L10" s="115"/>
      <c r="M10" s="115"/>
      <c r="N10" s="115"/>
      <c r="O10" s="115"/>
    </row>
    <row r="11" s="31" customFormat="1" ht="17" customHeight="1" spans="1:15">
      <c r="A11" s="117" t="s">
        <v>76</v>
      </c>
      <c r="B11" s="117" t="s">
        <v>77</v>
      </c>
      <c r="C11" s="115">
        <v>10</v>
      </c>
      <c r="D11" s="115">
        <v>10</v>
      </c>
      <c r="E11" s="115"/>
      <c r="F11" s="115">
        <v>10</v>
      </c>
      <c r="G11" s="115"/>
      <c r="H11" s="115"/>
      <c r="I11" s="115"/>
      <c r="J11" s="115"/>
      <c r="K11" s="115"/>
      <c r="L11" s="115"/>
      <c r="M11" s="115"/>
      <c r="N11" s="115"/>
      <c r="O11" s="115"/>
    </row>
    <row r="12" s="31" customFormat="1" ht="17" customHeight="1" spans="1:15">
      <c r="A12" s="117" t="s">
        <v>78</v>
      </c>
      <c r="B12" s="117" t="s">
        <v>79</v>
      </c>
      <c r="C12" s="115">
        <v>205</v>
      </c>
      <c r="D12" s="115">
        <v>205</v>
      </c>
      <c r="E12" s="115"/>
      <c r="F12" s="115">
        <v>205</v>
      </c>
      <c r="G12" s="115"/>
      <c r="H12" s="115"/>
      <c r="I12" s="115"/>
      <c r="J12" s="115"/>
      <c r="K12" s="115"/>
      <c r="L12" s="115"/>
      <c r="M12" s="115"/>
      <c r="N12" s="115"/>
      <c r="O12" s="115"/>
    </row>
    <row r="13" s="31" customFormat="1" ht="17" customHeight="1" spans="1:15">
      <c r="A13" s="114" t="s">
        <v>80</v>
      </c>
      <c r="B13" s="114" t="s">
        <v>81</v>
      </c>
      <c r="C13" s="115">
        <v>159.347344</v>
      </c>
      <c r="D13" s="115">
        <v>159.347344</v>
      </c>
      <c r="E13" s="115">
        <v>158.515744</v>
      </c>
      <c r="F13" s="115">
        <v>0.8316</v>
      </c>
      <c r="G13" s="115"/>
      <c r="H13" s="115"/>
      <c r="I13" s="115"/>
      <c r="J13" s="115"/>
      <c r="K13" s="115"/>
      <c r="L13" s="115"/>
      <c r="M13" s="115"/>
      <c r="N13" s="115"/>
      <c r="O13" s="115"/>
    </row>
    <row r="14" s="31" customFormat="1" ht="17" customHeight="1" spans="1:15">
      <c r="A14" s="116" t="s">
        <v>82</v>
      </c>
      <c r="B14" s="116" t="s">
        <v>83</v>
      </c>
      <c r="C14" s="115">
        <v>158.515744</v>
      </c>
      <c r="D14" s="115">
        <v>158.515744</v>
      </c>
      <c r="E14" s="115">
        <v>158.515744</v>
      </c>
      <c r="F14" s="115"/>
      <c r="G14" s="115"/>
      <c r="H14" s="115"/>
      <c r="I14" s="115"/>
      <c r="J14" s="115"/>
      <c r="K14" s="115"/>
      <c r="L14" s="115"/>
      <c r="M14" s="115"/>
      <c r="N14" s="115"/>
      <c r="O14" s="115"/>
    </row>
    <row r="15" s="31" customFormat="1" ht="17" customHeight="1" spans="1:15">
      <c r="A15" s="117" t="s">
        <v>84</v>
      </c>
      <c r="B15" s="117" t="s">
        <v>85</v>
      </c>
      <c r="C15" s="115">
        <v>158.515744</v>
      </c>
      <c r="D15" s="115">
        <v>158.515744</v>
      </c>
      <c r="E15" s="115">
        <v>158.515744</v>
      </c>
      <c r="F15" s="115"/>
      <c r="G15" s="115"/>
      <c r="H15" s="115"/>
      <c r="I15" s="115"/>
      <c r="J15" s="115"/>
      <c r="K15" s="115"/>
      <c r="L15" s="115"/>
      <c r="M15" s="115"/>
      <c r="N15" s="115"/>
      <c r="O15" s="115"/>
    </row>
    <row r="16" s="31" customFormat="1" ht="17" customHeight="1" spans="1:15">
      <c r="A16" s="116" t="s">
        <v>86</v>
      </c>
      <c r="B16" s="116" t="s">
        <v>87</v>
      </c>
      <c r="C16" s="115">
        <v>0.8316</v>
      </c>
      <c r="D16" s="115">
        <v>0.8316</v>
      </c>
      <c r="E16" s="115"/>
      <c r="F16" s="115">
        <v>0.8316</v>
      </c>
      <c r="G16" s="115"/>
      <c r="H16" s="115"/>
      <c r="I16" s="115"/>
      <c r="J16" s="115"/>
      <c r="K16" s="115"/>
      <c r="L16" s="115"/>
      <c r="M16" s="115"/>
      <c r="N16" s="115"/>
      <c r="O16" s="115"/>
    </row>
    <row r="17" s="31" customFormat="1" ht="17" customHeight="1" spans="1:15">
      <c r="A17" s="117" t="s">
        <v>88</v>
      </c>
      <c r="B17" s="117" t="s">
        <v>89</v>
      </c>
      <c r="C17" s="115">
        <v>0.8316</v>
      </c>
      <c r="D17" s="115">
        <v>0.8316</v>
      </c>
      <c r="E17" s="115"/>
      <c r="F17" s="115">
        <v>0.8316</v>
      </c>
      <c r="G17" s="115"/>
      <c r="H17" s="115"/>
      <c r="I17" s="115"/>
      <c r="J17" s="115"/>
      <c r="K17" s="115"/>
      <c r="L17" s="115"/>
      <c r="M17" s="115"/>
      <c r="N17" s="115"/>
      <c r="O17" s="115"/>
    </row>
    <row r="18" s="31" customFormat="1" ht="17" customHeight="1" spans="1:15">
      <c r="A18" s="114" t="s">
        <v>90</v>
      </c>
      <c r="B18" s="114" t="s">
        <v>91</v>
      </c>
      <c r="C18" s="115">
        <v>131.626437</v>
      </c>
      <c r="D18" s="115">
        <v>131.626437</v>
      </c>
      <c r="E18" s="115">
        <v>131.626437</v>
      </c>
      <c r="F18" s="115"/>
      <c r="G18" s="115"/>
      <c r="H18" s="115"/>
      <c r="I18" s="115"/>
      <c r="J18" s="115"/>
      <c r="K18" s="115"/>
      <c r="L18" s="115"/>
      <c r="M18" s="115"/>
      <c r="N18" s="115"/>
      <c r="O18" s="115"/>
    </row>
    <row r="19" s="31" customFormat="1" ht="17" customHeight="1" spans="1:15">
      <c r="A19" s="116" t="s">
        <v>92</v>
      </c>
      <c r="B19" s="116" t="s">
        <v>93</v>
      </c>
      <c r="C19" s="115">
        <v>131.626437</v>
      </c>
      <c r="D19" s="115">
        <v>131.626437</v>
      </c>
      <c r="E19" s="115">
        <v>131.626437</v>
      </c>
      <c r="F19" s="115"/>
      <c r="G19" s="115"/>
      <c r="H19" s="115"/>
      <c r="I19" s="115"/>
      <c r="J19" s="115"/>
      <c r="K19" s="115"/>
      <c r="L19" s="115"/>
      <c r="M19" s="115"/>
      <c r="N19" s="115"/>
      <c r="O19" s="115"/>
    </row>
    <row r="20" s="31" customFormat="1" ht="17" customHeight="1" spans="1:15">
      <c r="A20" s="117" t="s">
        <v>94</v>
      </c>
      <c r="B20" s="117" t="s">
        <v>95</v>
      </c>
      <c r="C20" s="115">
        <v>80.697256</v>
      </c>
      <c r="D20" s="115">
        <v>80.697256</v>
      </c>
      <c r="E20" s="115">
        <v>80.697256</v>
      </c>
      <c r="F20" s="115"/>
      <c r="G20" s="115"/>
      <c r="H20" s="115"/>
      <c r="I20" s="115"/>
      <c r="J20" s="115"/>
      <c r="K20" s="115"/>
      <c r="L20" s="115"/>
      <c r="M20" s="115"/>
      <c r="N20" s="115"/>
      <c r="O20" s="115"/>
    </row>
    <row r="21" s="31" customFormat="1" ht="17" customHeight="1" spans="1:15">
      <c r="A21" s="117" t="s">
        <v>96</v>
      </c>
      <c r="B21" s="117" t="s">
        <v>97</v>
      </c>
      <c r="C21" s="115">
        <v>1.532786</v>
      </c>
      <c r="D21" s="115">
        <v>1.532786</v>
      </c>
      <c r="E21" s="115">
        <v>1.532786</v>
      </c>
      <c r="F21" s="115"/>
      <c r="G21" s="115"/>
      <c r="H21" s="115"/>
      <c r="I21" s="115"/>
      <c r="J21" s="115"/>
      <c r="K21" s="115"/>
      <c r="L21" s="115"/>
      <c r="M21" s="115"/>
      <c r="N21" s="115"/>
      <c r="O21" s="115"/>
    </row>
    <row r="22" s="31" customFormat="1" ht="17" customHeight="1" spans="1:15">
      <c r="A22" s="117" t="s">
        <v>98</v>
      </c>
      <c r="B22" s="117" t="s">
        <v>99</v>
      </c>
      <c r="C22" s="115">
        <v>42.260446</v>
      </c>
      <c r="D22" s="115">
        <v>42.260446</v>
      </c>
      <c r="E22" s="115">
        <v>42.260446</v>
      </c>
      <c r="F22" s="115"/>
      <c r="G22" s="115"/>
      <c r="H22" s="115"/>
      <c r="I22" s="115"/>
      <c r="J22" s="115"/>
      <c r="K22" s="115"/>
      <c r="L22" s="115"/>
      <c r="M22" s="115"/>
      <c r="N22" s="115"/>
      <c r="O22" s="115"/>
    </row>
    <row r="23" s="31" customFormat="1" ht="17" customHeight="1" spans="1:15">
      <c r="A23" s="117" t="s">
        <v>100</v>
      </c>
      <c r="B23" s="117" t="s">
        <v>101</v>
      </c>
      <c r="C23" s="115">
        <v>7.135949</v>
      </c>
      <c r="D23" s="115">
        <v>7.135949</v>
      </c>
      <c r="E23" s="115">
        <v>7.135949</v>
      </c>
      <c r="F23" s="115"/>
      <c r="G23" s="115"/>
      <c r="H23" s="115"/>
      <c r="I23" s="115"/>
      <c r="J23" s="115"/>
      <c r="K23" s="115"/>
      <c r="L23" s="115"/>
      <c r="M23" s="115"/>
      <c r="N23" s="115"/>
      <c r="O23" s="115"/>
    </row>
    <row r="24" s="31" customFormat="1" ht="17" customHeight="1" spans="1:15">
      <c r="A24" s="114" t="s">
        <v>102</v>
      </c>
      <c r="B24" s="114" t="s">
        <v>103</v>
      </c>
      <c r="C24" s="115">
        <v>159.2412</v>
      </c>
      <c r="D24" s="115">
        <v>159.2412</v>
      </c>
      <c r="E24" s="115">
        <v>159.2412</v>
      </c>
      <c r="F24" s="115"/>
      <c r="G24" s="115"/>
      <c r="H24" s="115"/>
      <c r="I24" s="115"/>
      <c r="J24" s="115"/>
      <c r="K24" s="115"/>
      <c r="L24" s="115"/>
      <c r="M24" s="115"/>
      <c r="N24" s="115"/>
      <c r="O24" s="115"/>
    </row>
    <row r="25" s="31" customFormat="1" ht="17" customHeight="1" spans="1:15">
      <c r="A25" s="116" t="s">
        <v>104</v>
      </c>
      <c r="B25" s="116" t="s">
        <v>105</v>
      </c>
      <c r="C25" s="115">
        <v>159.2412</v>
      </c>
      <c r="D25" s="115">
        <v>159.2412</v>
      </c>
      <c r="E25" s="115">
        <v>159.2412</v>
      </c>
      <c r="F25" s="115"/>
      <c r="G25" s="115"/>
      <c r="H25" s="115"/>
      <c r="I25" s="115"/>
      <c r="J25" s="115"/>
      <c r="K25" s="115"/>
      <c r="L25" s="115"/>
      <c r="M25" s="115"/>
      <c r="N25" s="115"/>
      <c r="O25" s="115"/>
    </row>
    <row r="26" s="31" customFormat="1" ht="17" customHeight="1" spans="1:15">
      <c r="A26" s="117" t="s">
        <v>106</v>
      </c>
      <c r="B26" s="117" t="s">
        <v>107</v>
      </c>
      <c r="C26" s="115">
        <v>147.6612</v>
      </c>
      <c r="D26" s="115">
        <v>147.6612</v>
      </c>
      <c r="E26" s="115">
        <v>147.6612</v>
      </c>
      <c r="F26" s="115"/>
      <c r="G26" s="115"/>
      <c r="H26" s="115"/>
      <c r="I26" s="115"/>
      <c r="J26" s="115"/>
      <c r="K26" s="115"/>
      <c r="L26" s="115"/>
      <c r="M26" s="115"/>
      <c r="N26" s="115"/>
      <c r="O26" s="115"/>
    </row>
    <row r="27" s="31" customFormat="1" ht="17" customHeight="1" spans="1:15">
      <c r="A27" s="117" t="s">
        <v>108</v>
      </c>
      <c r="B27" s="117" t="s">
        <v>109</v>
      </c>
      <c r="C27" s="115">
        <v>11.58</v>
      </c>
      <c r="D27" s="115">
        <v>11.58</v>
      </c>
      <c r="E27" s="115">
        <v>11.58</v>
      </c>
      <c r="F27" s="115"/>
      <c r="G27" s="115"/>
      <c r="H27" s="115"/>
      <c r="I27" s="115"/>
      <c r="J27" s="115"/>
      <c r="K27" s="115"/>
      <c r="L27" s="115"/>
      <c r="M27" s="115"/>
      <c r="N27" s="115"/>
      <c r="O27" s="115"/>
    </row>
    <row r="28" s="31" customFormat="1" ht="17" customHeight="1" spans="1:15">
      <c r="A28" s="112" t="s">
        <v>110</v>
      </c>
      <c r="B28" s="112"/>
      <c r="C28" s="115">
        <v>2181.671457</v>
      </c>
      <c r="D28" s="115">
        <v>2181.671457</v>
      </c>
      <c r="E28" s="115">
        <v>1958.839857</v>
      </c>
      <c r="F28" s="115">
        <v>222.8316</v>
      </c>
      <c r="G28" s="115"/>
      <c r="H28" s="115"/>
      <c r="I28" s="115"/>
      <c r="J28" s="115"/>
      <c r="K28" s="115"/>
      <c r="L28" s="115"/>
      <c r="M28" s="115"/>
      <c r="N28" s="115"/>
      <c r="O28" s="115"/>
    </row>
    <row r="29" s="31" customFormat="1" customHeight="1"/>
  </sheetData>
  <mergeCells count="12">
    <mergeCell ref="M1:O1"/>
    <mergeCell ref="A2:O2"/>
    <mergeCell ref="A3:I3"/>
    <mergeCell ref="D4:F4"/>
    <mergeCell ref="J4:O4"/>
    <mergeCell ref="A28:B28"/>
    <mergeCell ref="A4:A5"/>
    <mergeCell ref="B4:B5"/>
    <mergeCell ref="C4:C5"/>
    <mergeCell ref="G4:G5"/>
    <mergeCell ref="H4:H5"/>
    <mergeCell ref="I4:I5"/>
  </mergeCells>
  <pageMargins left="0.393055555555556" right="0.156944444444444" top="0.432638888888889" bottom="0.314583333333333" header="0.275" footer="0.156944444444444"/>
  <pageSetup paperSize="1"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workbookViewId="0">
      <selection activeCell="A3" sqref="A3:B3"/>
    </sheetView>
  </sheetViews>
  <sheetFormatPr defaultColWidth="8.85" defaultRowHeight="15" customHeight="1" outlineLevelCol="3"/>
  <cols>
    <col min="1" max="1" width="31.75" customWidth="1"/>
    <col min="2" max="2" width="28.25" customWidth="1"/>
    <col min="3" max="3" width="35.7083333333333" customWidth="1"/>
    <col min="4" max="4" width="30.5" customWidth="1"/>
  </cols>
  <sheetData>
    <row r="1" s="1" customFormat="1" ht="24" customHeight="1" spans="1:4">
      <c r="A1" s="50"/>
      <c r="B1" s="50"/>
      <c r="C1" s="50"/>
      <c r="D1" s="60" t="s">
        <v>111</v>
      </c>
    </row>
    <row r="2" ht="45" customHeight="1" spans="1:4">
      <c r="A2" s="51" t="s">
        <v>112</v>
      </c>
      <c r="B2" s="51"/>
      <c r="C2" s="51"/>
      <c r="D2" s="51"/>
    </row>
    <row r="3" s="1" customFormat="1" ht="26" customHeight="1" spans="1:4">
      <c r="A3" s="78" t="s">
        <v>2</v>
      </c>
      <c r="B3" s="78"/>
      <c r="C3" s="104"/>
      <c r="D3" s="60" t="s">
        <v>3</v>
      </c>
    </row>
    <row r="4" s="1" customFormat="1" ht="24" customHeight="1" spans="1:4">
      <c r="A4" s="105" t="s">
        <v>4</v>
      </c>
      <c r="B4" s="105"/>
      <c r="C4" s="105" t="s">
        <v>5</v>
      </c>
      <c r="D4" s="105"/>
    </row>
    <row r="5" s="1" customFormat="1" ht="24" customHeight="1" spans="1:4">
      <c r="A5" s="105" t="s">
        <v>6</v>
      </c>
      <c r="B5" s="105" t="s">
        <v>7</v>
      </c>
      <c r="C5" s="105" t="s">
        <v>113</v>
      </c>
      <c r="D5" s="105" t="s">
        <v>7</v>
      </c>
    </row>
    <row r="6" s="1" customFormat="1" ht="24" customHeight="1" spans="1:4">
      <c r="A6" s="105"/>
      <c r="B6" s="105"/>
      <c r="C6" s="105"/>
      <c r="D6" s="105"/>
    </row>
    <row r="7" s="1" customFormat="1" ht="24" customHeight="1" spans="1:4">
      <c r="A7" s="106" t="s">
        <v>114</v>
      </c>
      <c r="B7" s="57">
        <v>2181.671457</v>
      </c>
      <c r="C7" s="106" t="s">
        <v>115</v>
      </c>
      <c r="D7" s="57">
        <v>2181.671457</v>
      </c>
    </row>
    <row r="8" s="1" customFormat="1" ht="24" customHeight="1" spans="1:4">
      <c r="A8" s="106" t="s">
        <v>116</v>
      </c>
      <c r="B8" s="57">
        <v>2181.671457</v>
      </c>
      <c r="C8" s="106" t="str">
        <f>"（"&amp;"一"&amp;"）"&amp;"一般公共服务支出"</f>
        <v>（一）一般公共服务支出</v>
      </c>
      <c r="D8" s="57">
        <v>1731.456476</v>
      </c>
    </row>
    <row r="9" s="1" customFormat="1" ht="24" customHeight="1" spans="1:4">
      <c r="A9" s="106" t="s">
        <v>117</v>
      </c>
      <c r="B9" s="57"/>
      <c r="C9" s="106" t="str">
        <f>"（"&amp;"二"&amp;"）"&amp;"社会保障和就业支出"</f>
        <v>（二）社会保障和就业支出</v>
      </c>
      <c r="D9" s="57">
        <v>159.347344</v>
      </c>
    </row>
    <row r="10" s="1" customFormat="1" ht="24" customHeight="1" spans="1:4">
      <c r="A10" s="106" t="s">
        <v>118</v>
      </c>
      <c r="B10" s="57"/>
      <c r="C10" s="106" t="str">
        <f>"（"&amp;"三"&amp;"）"&amp;"卫生健康支出"</f>
        <v>（三）卫生健康支出</v>
      </c>
      <c r="D10" s="57">
        <v>131.626437</v>
      </c>
    </row>
    <row r="11" s="1" customFormat="1" ht="24" customHeight="1" spans="1:4">
      <c r="A11" s="106" t="s">
        <v>119</v>
      </c>
      <c r="B11" s="57"/>
      <c r="C11" s="106" t="str">
        <f>"（"&amp;"四"&amp;"）"&amp;"住房保障支出"</f>
        <v>（四）住房保障支出</v>
      </c>
      <c r="D11" s="57">
        <v>159.2412</v>
      </c>
    </row>
    <row r="12" s="1" customFormat="1" ht="24" customHeight="1" spans="1:4">
      <c r="A12" s="106" t="s">
        <v>116</v>
      </c>
      <c r="B12" s="57"/>
      <c r="C12" s="106"/>
      <c r="D12" s="57"/>
    </row>
    <row r="13" s="1" customFormat="1" ht="24" customHeight="1" spans="1:4">
      <c r="A13" s="106" t="s">
        <v>117</v>
      </c>
      <c r="B13" s="57"/>
      <c r="C13" s="106"/>
      <c r="D13" s="57"/>
    </row>
    <row r="14" s="1" customFormat="1" ht="24" customHeight="1" spans="1:4">
      <c r="A14" s="106" t="s">
        <v>118</v>
      </c>
      <c r="B14" s="57"/>
      <c r="C14" s="106"/>
      <c r="D14" s="57"/>
    </row>
    <row r="15" s="1" customFormat="1" ht="24" customHeight="1" spans="1:4">
      <c r="A15" s="107"/>
      <c r="B15" s="57"/>
      <c r="C15" s="106" t="s">
        <v>120</v>
      </c>
      <c r="D15" s="57"/>
    </row>
    <row r="16" s="1" customFormat="1" ht="24" customHeight="1" spans="1:4">
      <c r="A16" s="108" t="s">
        <v>121</v>
      </c>
      <c r="B16" s="109">
        <v>2181.671457</v>
      </c>
      <c r="C16" s="110" t="s">
        <v>122</v>
      </c>
      <c r="D16" s="109">
        <v>2181.671457</v>
      </c>
    </row>
    <row r="17" s="1" customFormat="1" customHeight="1"/>
    <row r="18" s="1" customFormat="1" customHeight="1"/>
    <row r="19" s="1" customFormat="1" customHeight="1"/>
    <row r="20" s="1" customFormat="1" customHeight="1"/>
  </sheetData>
  <mergeCells count="8">
    <mergeCell ref="A2:D2"/>
    <mergeCell ref="A3:B3"/>
    <mergeCell ref="A4:B4"/>
    <mergeCell ref="C4:D4"/>
    <mergeCell ref="A5:A6"/>
    <mergeCell ref="B5:B6"/>
    <mergeCell ref="C5:C6"/>
    <mergeCell ref="D5:D6"/>
  </mergeCells>
  <pageMargins left="0.354166666666667" right="0.432638888888889" top="1.10208333333333"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workbookViewId="0">
      <selection activeCell="A3" sqref="A3:C3"/>
    </sheetView>
  </sheetViews>
  <sheetFormatPr defaultColWidth="8.85" defaultRowHeight="15" customHeight="1" outlineLevelCol="6"/>
  <cols>
    <col min="1" max="1" width="16.375" customWidth="1"/>
    <col min="2" max="2" width="39.5" customWidth="1"/>
    <col min="3" max="3" width="11.625" customWidth="1"/>
    <col min="4" max="4" width="12.75" customWidth="1"/>
    <col min="5" max="5" width="15.625" customWidth="1"/>
    <col min="6" max="6" width="12.5" customWidth="1"/>
    <col min="7" max="7" width="16.125" customWidth="1"/>
  </cols>
  <sheetData>
    <row r="1" s="1" customFormat="1" ht="18.75" customHeight="1" spans="1:7">
      <c r="A1" s="50"/>
      <c r="B1" s="50"/>
      <c r="C1" s="50"/>
      <c r="D1" s="50"/>
      <c r="E1" s="50"/>
      <c r="F1" s="50"/>
      <c r="G1" s="60" t="s">
        <v>123</v>
      </c>
    </row>
    <row r="2" ht="37.5" customHeight="1" spans="1:7">
      <c r="A2" s="51" t="s">
        <v>124</v>
      </c>
      <c r="B2" s="51"/>
      <c r="C2" s="51"/>
      <c r="D2" s="51"/>
      <c r="E2" s="51"/>
      <c r="F2" s="51"/>
      <c r="G2" s="51"/>
    </row>
    <row r="3" s="1" customFormat="1" ht="26" customHeight="1" spans="1:7">
      <c r="A3" s="52" t="s">
        <v>2</v>
      </c>
      <c r="B3" s="52"/>
      <c r="C3" s="52"/>
      <c r="D3" s="53"/>
      <c r="E3" s="53"/>
      <c r="F3" s="53"/>
      <c r="G3" s="61" t="s">
        <v>27</v>
      </c>
    </row>
    <row r="4" s="1" customFormat="1" ht="18" customHeight="1" spans="1:7">
      <c r="A4" s="54" t="s">
        <v>125</v>
      </c>
      <c r="B4" s="54" t="s">
        <v>58</v>
      </c>
      <c r="C4" s="55" t="s">
        <v>30</v>
      </c>
      <c r="D4" s="55" t="s">
        <v>60</v>
      </c>
      <c r="E4" s="55"/>
      <c r="F4" s="55"/>
      <c r="G4" s="54" t="s">
        <v>61</v>
      </c>
    </row>
    <row r="5" s="1" customFormat="1" ht="18" customHeight="1" spans="1:7">
      <c r="A5" s="54" t="s">
        <v>57</v>
      </c>
      <c r="B5" s="54" t="s">
        <v>58</v>
      </c>
      <c r="C5" s="55"/>
      <c r="D5" s="55" t="s">
        <v>32</v>
      </c>
      <c r="E5" s="55" t="s">
        <v>126</v>
      </c>
      <c r="F5" s="55" t="s">
        <v>127</v>
      </c>
      <c r="G5" s="54"/>
    </row>
    <row r="6" s="1" customFormat="1" ht="18" customHeight="1" spans="1:7">
      <c r="A6" s="55" t="s">
        <v>43</v>
      </c>
      <c r="B6" s="55" t="s">
        <v>44</v>
      </c>
      <c r="C6" s="55" t="s">
        <v>45</v>
      </c>
      <c r="D6" s="55" t="s">
        <v>46</v>
      </c>
      <c r="E6" s="55" t="s">
        <v>47</v>
      </c>
      <c r="F6" s="55" t="s">
        <v>48</v>
      </c>
      <c r="G6" s="55" t="s">
        <v>49</v>
      </c>
    </row>
    <row r="7" s="1" customFormat="1" ht="18" customHeight="1" spans="1:7">
      <c r="A7" s="56" t="s">
        <v>68</v>
      </c>
      <c r="B7" s="56" t="s">
        <v>69</v>
      </c>
      <c r="C7" s="57">
        <v>1731.456476</v>
      </c>
      <c r="D7" s="57">
        <v>1509.456476</v>
      </c>
      <c r="E7" s="57">
        <v>1120.566476</v>
      </c>
      <c r="F7" s="57">
        <v>388.89</v>
      </c>
      <c r="G7" s="57">
        <v>222</v>
      </c>
    </row>
    <row r="8" s="1" customFormat="1" ht="18" customHeight="1" spans="1:7">
      <c r="A8" s="102" t="s">
        <v>70</v>
      </c>
      <c r="B8" s="102" t="s">
        <v>71</v>
      </c>
      <c r="C8" s="57">
        <v>1731.456476</v>
      </c>
      <c r="D8" s="57">
        <v>1509.456476</v>
      </c>
      <c r="E8" s="57">
        <v>1120.566476</v>
      </c>
      <c r="F8" s="57">
        <v>388.89</v>
      </c>
      <c r="G8" s="57">
        <v>222</v>
      </c>
    </row>
    <row r="9" s="1" customFormat="1" ht="18" customHeight="1" spans="1:7">
      <c r="A9" s="103" t="s">
        <v>72</v>
      </c>
      <c r="B9" s="103" t="s">
        <v>73</v>
      </c>
      <c r="C9" s="57">
        <v>1509.456476</v>
      </c>
      <c r="D9" s="57">
        <v>1509.456476</v>
      </c>
      <c r="E9" s="57">
        <v>1120.566476</v>
      </c>
      <c r="F9" s="57">
        <v>388.89</v>
      </c>
      <c r="G9" s="57"/>
    </row>
    <row r="10" s="1" customFormat="1" ht="18" customHeight="1" spans="1:7">
      <c r="A10" s="103" t="s">
        <v>74</v>
      </c>
      <c r="B10" s="103" t="s">
        <v>75</v>
      </c>
      <c r="C10" s="57">
        <v>7</v>
      </c>
      <c r="D10" s="57"/>
      <c r="E10" s="57"/>
      <c r="F10" s="57"/>
      <c r="G10" s="57">
        <v>7</v>
      </c>
    </row>
    <row r="11" s="1" customFormat="1" ht="18" customHeight="1" spans="1:7">
      <c r="A11" s="103" t="s">
        <v>76</v>
      </c>
      <c r="B11" s="103" t="s">
        <v>77</v>
      </c>
      <c r="C11" s="57">
        <v>10</v>
      </c>
      <c r="D11" s="57"/>
      <c r="E11" s="57"/>
      <c r="F11" s="57"/>
      <c r="G11" s="57">
        <v>10</v>
      </c>
    </row>
    <row r="12" s="1" customFormat="1" ht="18" customHeight="1" spans="1:7">
      <c r="A12" s="103" t="s">
        <v>78</v>
      </c>
      <c r="B12" s="103" t="s">
        <v>79</v>
      </c>
      <c r="C12" s="57">
        <v>205</v>
      </c>
      <c r="D12" s="57"/>
      <c r="E12" s="57"/>
      <c r="F12" s="57"/>
      <c r="G12" s="57">
        <v>205</v>
      </c>
    </row>
    <row r="13" s="1" customFormat="1" ht="18" customHeight="1" spans="1:7">
      <c r="A13" s="56" t="s">
        <v>80</v>
      </c>
      <c r="B13" s="56" t="s">
        <v>81</v>
      </c>
      <c r="C13" s="57">
        <v>159.347344</v>
      </c>
      <c r="D13" s="57">
        <v>158.515744</v>
      </c>
      <c r="E13" s="57">
        <v>158.515744</v>
      </c>
      <c r="F13" s="57"/>
      <c r="G13" s="57">
        <v>0.8316</v>
      </c>
    </row>
    <row r="14" s="1" customFormat="1" ht="18" customHeight="1" spans="1:7">
      <c r="A14" s="102" t="s">
        <v>82</v>
      </c>
      <c r="B14" s="102" t="s">
        <v>83</v>
      </c>
      <c r="C14" s="57">
        <v>158.515744</v>
      </c>
      <c r="D14" s="57">
        <v>158.515744</v>
      </c>
      <c r="E14" s="57">
        <v>158.515744</v>
      </c>
      <c r="F14" s="57"/>
      <c r="G14" s="57"/>
    </row>
    <row r="15" s="1" customFormat="1" ht="18" customHeight="1" spans="1:7">
      <c r="A15" s="103" t="s">
        <v>84</v>
      </c>
      <c r="B15" s="103" t="s">
        <v>85</v>
      </c>
      <c r="C15" s="57">
        <v>158.515744</v>
      </c>
      <c r="D15" s="57">
        <v>158.515744</v>
      </c>
      <c r="E15" s="57">
        <v>158.515744</v>
      </c>
      <c r="F15" s="57"/>
      <c r="G15" s="57"/>
    </row>
    <row r="16" s="1" customFormat="1" ht="18" customHeight="1" spans="1:7">
      <c r="A16" s="102" t="s">
        <v>86</v>
      </c>
      <c r="B16" s="102" t="s">
        <v>87</v>
      </c>
      <c r="C16" s="57">
        <v>0.8316</v>
      </c>
      <c r="D16" s="57"/>
      <c r="E16" s="57"/>
      <c r="F16" s="57"/>
      <c r="G16" s="57">
        <v>0.8316</v>
      </c>
    </row>
    <row r="17" s="1" customFormat="1" ht="18" customHeight="1" spans="1:7">
      <c r="A17" s="103" t="s">
        <v>88</v>
      </c>
      <c r="B17" s="103" t="s">
        <v>89</v>
      </c>
      <c r="C17" s="57">
        <v>0.8316</v>
      </c>
      <c r="D17" s="57"/>
      <c r="E17" s="57"/>
      <c r="F17" s="57"/>
      <c r="G17" s="57">
        <v>0.8316</v>
      </c>
    </row>
    <row r="18" s="1" customFormat="1" ht="18" customHeight="1" spans="1:7">
      <c r="A18" s="56" t="s">
        <v>90</v>
      </c>
      <c r="B18" s="56" t="s">
        <v>91</v>
      </c>
      <c r="C18" s="57">
        <v>131.626437</v>
      </c>
      <c r="D18" s="57">
        <v>131.626437</v>
      </c>
      <c r="E18" s="57">
        <v>131.626437</v>
      </c>
      <c r="F18" s="57"/>
      <c r="G18" s="57"/>
    </row>
    <row r="19" s="1" customFormat="1" ht="18" customHeight="1" spans="1:7">
      <c r="A19" s="102" t="s">
        <v>92</v>
      </c>
      <c r="B19" s="102" t="s">
        <v>93</v>
      </c>
      <c r="C19" s="57">
        <v>131.626437</v>
      </c>
      <c r="D19" s="57">
        <v>131.626437</v>
      </c>
      <c r="E19" s="57">
        <v>131.626437</v>
      </c>
      <c r="F19" s="57"/>
      <c r="G19" s="57"/>
    </row>
    <row r="20" s="1" customFormat="1" ht="18" customHeight="1" spans="1:7">
      <c r="A20" s="103" t="s">
        <v>94</v>
      </c>
      <c r="B20" s="103" t="s">
        <v>95</v>
      </c>
      <c r="C20" s="57">
        <v>80.697256</v>
      </c>
      <c r="D20" s="57">
        <v>80.697256</v>
      </c>
      <c r="E20" s="57">
        <v>80.697256</v>
      </c>
      <c r="F20" s="57"/>
      <c r="G20" s="57"/>
    </row>
    <row r="21" s="1" customFormat="1" ht="18" customHeight="1" spans="1:7">
      <c r="A21" s="103" t="s">
        <v>96</v>
      </c>
      <c r="B21" s="103" t="s">
        <v>97</v>
      </c>
      <c r="C21" s="57">
        <v>1.532786</v>
      </c>
      <c r="D21" s="57">
        <v>1.532786</v>
      </c>
      <c r="E21" s="57">
        <v>1.532786</v>
      </c>
      <c r="F21" s="57"/>
      <c r="G21" s="57"/>
    </row>
    <row r="22" s="1" customFormat="1" ht="18" customHeight="1" spans="1:7">
      <c r="A22" s="103" t="s">
        <v>98</v>
      </c>
      <c r="B22" s="103" t="s">
        <v>99</v>
      </c>
      <c r="C22" s="57">
        <v>42.260446</v>
      </c>
      <c r="D22" s="57">
        <v>42.260446</v>
      </c>
      <c r="E22" s="57">
        <v>42.260446</v>
      </c>
      <c r="F22" s="57"/>
      <c r="G22" s="57"/>
    </row>
    <row r="23" s="1" customFormat="1" ht="18" customHeight="1" spans="1:7">
      <c r="A23" s="103" t="s">
        <v>100</v>
      </c>
      <c r="B23" s="103" t="s">
        <v>101</v>
      </c>
      <c r="C23" s="57">
        <v>7.135949</v>
      </c>
      <c r="D23" s="57">
        <v>7.135949</v>
      </c>
      <c r="E23" s="57">
        <v>7.135949</v>
      </c>
      <c r="F23" s="57"/>
      <c r="G23" s="57"/>
    </row>
    <row r="24" s="1" customFormat="1" ht="18" customHeight="1" spans="1:7">
      <c r="A24" s="56" t="s">
        <v>102</v>
      </c>
      <c r="B24" s="56" t="s">
        <v>103</v>
      </c>
      <c r="C24" s="57">
        <v>159.2412</v>
      </c>
      <c r="D24" s="57">
        <v>159.2412</v>
      </c>
      <c r="E24" s="57">
        <v>159.2412</v>
      </c>
      <c r="F24" s="57"/>
      <c r="G24" s="57"/>
    </row>
    <row r="25" s="1" customFormat="1" ht="18" customHeight="1" spans="1:7">
      <c r="A25" s="102" t="s">
        <v>104</v>
      </c>
      <c r="B25" s="102" t="s">
        <v>105</v>
      </c>
      <c r="C25" s="57">
        <v>159.2412</v>
      </c>
      <c r="D25" s="57">
        <v>159.2412</v>
      </c>
      <c r="E25" s="57">
        <v>159.2412</v>
      </c>
      <c r="F25" s="57"/>
      <c r="G25" s="57"/>
    </row>
    <row r="26" s="1" customFormat="1" ht="18" customHeight="1" spans="1:7">
      <c r="A26" s="103" t="s">
        <v>106</v>
      </c>
      <c r="B26" s="103" t="s">
        <v>107</v>
      </c>
      <c r="C26" s="57">
        <v>147.6612</v>
      </c>
      <c r="D26" s="57">
        <v>147.6612</v>
      </c>
      <c r="E26" s="57">
        <v>147.6612</v>
      </c>
      <c r="F26" s="57"/>
      <c r="G26" s="57"/>
    </row>
    <row r="27" s="1" customFormat="1" ht="18" customHeight="1" spans="1:7">
      <c r="A27" s="103" t="s">
        <v>108</v>
      </c>
      <c r="B27" s="103" t="s">
        <v>109</v>
      </c>
      <c r="C27" s="57">
        <v>11.58</v>
      </c>
      <c r="D27" s="57">
        <v>11.58</v>
      </c>
      <c r="E27" s="57">
        <v>11.58</v>
      </c>
      <c r="F27" s="57"/>
      <c r="G27" s="57"/>
    </row>
    <row r="28" s="1" customFormat="1" ht="18" customHeight="1" spans="1:7">
      <c r="A28" s="54" t="s">
        <v>110</v>
      </c>
      <c r="B28" s="54"/>
      <c r="C28" s="58">
        <v>2181.671457</v>
      </c>
      <c r="D28" s="58">
        <v>1958.839857</v>
      </c>
      <c r="E28" s="58">
        <v>1569.949857</v>
      </c>
      <c r="F28" s="58">
        <v>388.89</v>
      </c>
      <c r="G28" s="58">
        <v>222.8316</v>
      </c>
    </row>
  </sheetData>
  <mergeCells count="7">
    <mergeCell ref="A2:G2"/>
    <mergeCell ref="A3:C3"/>
    <mergeCell ref="A4:B4"/>
    <mergeCell ref="D4:F4"/>
    <mergeCell ref="A28:B28"/>
    <mergeCell ref="C4:C5"/>
    <mergeCell ref="G4:G5"/>
  </mergeCells>
  <pageMargins left="0.511805555555556" right="0.432638888888889" top="0.708333333333333" bottom="0.236111111111111" header="0.5" footer="0.118055555555556"/>
  <pageSetup paperSize="1"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20"/>
  <sheetViews>
    <sheetView showZeros="0" workbookViewId="0">
      <selection activeCell="A3" sqref="A3:C3"/>
    </sheetView>
  </sheetViews>
  <sheetFormatPr defaultColWidth="8.85" defaultRowHeight="15" customHeight="1" outlineLevelCol="5"/>
  <cols>
    <col min="1" max="1" width="30.625" customWidth="1"/>
    <col min="2" max="2" width="29.25" customWidth="1"/>
    <col min="3" max="6" width="17.5" customWidth="1"/>
  </cols>
  <sheetData>
    <row r="1" s="1" customFormat="1" ht="18.75" customHeight="1" spans="1:6">
      <c r="A1" s="96"/>
      <c r="B1" s="96"/>
      <c r="C1" s="97"/>
      <c r="D1" s="50"/>
      <c r="E1" s="50"/>
      <c r="F1" s="101" t="s">
        <v>128</v>
      </c>
    </row>
    <row r="2" ht="41.25" customHeight="1" spans="1:6">
      <c r="A2" s="98" t="s">
        <v>129</v>
      </c>
      <c r="B2" s="98"/>
      <c r="C2" s="98"/>
      <c r="D2" s="98"/>
      <c r="E2" s="98"/>
      <c r="F2" s="98"/>
    </row>
    <row r="3" s="1" customFormat="1" ht="26" customHeight="1" spans="1:6">
      <c r="A3" s="78" t="s">
        <v>2</v>
      </c>
      <c r="B3" s="78"/>
      <c r="C3" s="78"/>
      <c r="D3" s="99"/>
      <c r="E3" s="50"/>
      <c r="F3" s="101" t="s">
        <v>27</v>
      </c>
    </row>
    <row r="4" s="1" customFormat="1" ht="30" customHeight="1" spans="1:6">
      <c r="A4" s="54" t="s">
        <v>130</v>
      </c>
      <c r="B4" s="55" t="s">
        <v>131</v>
      </c>
      <c r="C4" s="55" t="s">
        <v>132</v>
      </c>
      <c r="D4" s="55"/>
      <c r="E4" s="55"/>
      <c r="F4" s="55" t="s">
        <v>133</v>
      </c>
    </row>
    <row r="5" s="1" customFormat="1" ht="30" customHeight="1" spans="1:6">
      <c r="A5" s="54"/>
      <c r="B5" s="55"/>
      <c r="C5" s="55" t="s">
        <v>32</v>
      </c>
      <c r="D5" s="55" t="s">
        <v>134</v>
      </c>
      <c r="E5" s="55" t="s">
        <v>135</v>
      </c>
      <c r="F5" s="55"/>
    </row>
    <row r="6" s="1" customFormat="1" ht="30" customHeight="1" spans="1:6">
      <c r="A6" s="54" t="s">
        <v>44</v>
      </c>
      <c r="B6" s="100" t="s">
        <v>45</v>
      </c>
      <c r="C6" s="54" t="s">
        <v>46</v>
      </c>
      <c r="D6" s="54" t="s">
        <v>47</v>
      </c>
      <c r="E6" s="54" t="s">
        <v>48</v>
      </c>
      <c r="F6" s="54">
        <v>7</v>
      </c>
    </row>
    <row r="7" s="1" customFormat="1" ht="30" customHeight="1" spans="1:6">
      <c r="A7" s="57">
        <v>13.129</v>
      </c>
      <c r="B7" s="57"/>
      <c r="C7" s="57">
        <v>7.76</v>
      </c>
      <c r="D7" s="57"/>
      <c r="E7" s="57">
        <v>7.76</v>
      </c>
      <c r="F7" s="57">
        <v>5.369</v>
      </c>
    </row>
    <row r="8" s="1" customFormat="1" customHeight="1"/>
    <row r="9" s="1" customFormat="1" customHeight="1"/>
    <row r="10" s="1" customFormat="1" customHeight="1"/>
    <row r="11" s="1" customFormat="1" customHeight="1"/>
    <row r="12" s="1" customFormat="1" customHeight="1"/>
    <row r="13" s="1" customFormat="1" customHeight="1"/>
    <row r="14" s="1" customFormat="1" customHeight="1"/>
    <row r="15" s="1" customFormat="1" customHeight="1"/>
    <row r="16" s="1" customFormat="1" customHeight="1"/>
    <row r="17" s="1" customFormat="1" customHeight="1"/>
    <row r="18" s="1" customFormat="1" customHeight="1"/>
    <row r="19" s="1" customFormat="1" customHeight="1"/>
    <row r="20" s="1" customFormat="1" customHeight="1"/>
  </sheetData>
  <mergeCells count="6">
    <mergeCell ref="A2:F2"/>
    <mergeCell ref="A3:C3"/>
    <mergeCell ref="C4:E4"/>
    <mergeCell ref="A4:A5"/>
    <mergeCell ref="B4:B5"/>
    <mergeCell ref="F4:F5"/>
  </mergeCells>
  <pageMargins left="0.432638888888889" right="0.354166666666667" top="1.14166666666667" bottom="1" header="0.629861111111111" footer="0.5"/>
  <pageSetup paperSize="1"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52"/>
  <sheetViews>
    <sheetView showZeros="0" workbookViewId="0">
      <selection activeCell="A3" sqref="A3:G3"/>
    </sheetView>
  </sheetViews>
  <sheetFormatPr defaultColWidth="8.85" defaultRowHeight="15" customHeight="1"/>
  <cols>
    <col min="1" max="1" width="27.75" customWidth="1"/>
    <col min="2" max="2" width="18" customWidth="1"/>
    <col min="3" max="3" width="17.625" customWidth="1"/>
    <col min="4" max="4" width="8.375" customWidth="1"/>
    <col min="5" max="5" width="26.625" customWidth="1"/>
    <col min="6" max="6" width="6" customWidth="1"/>
    <col min="7" max="7" width="23.375" customWidth="1"/>
    <col min="8" max="9" width="7.75" customWidth="1"/>
    <col min="10" max="10" width="6.75" customWidth="1"/>
    <col min="11" max="11" width="3.625" customWidth="1"/>
    <col min="12" max="12" width="4" customWidth="1"/>
    <col min="13" max="13" width="7.75" customWidth="1"/>
    <col min="14" max="14" width="3.875" customWidth="1"/>
    <col min="15" max="15" width="4.375" customWidth="1"/>
    <col min="16" max="17" width="4.5" customWidth="1"/>
    <col min="18" max="18" width="4.125" customWidth="1"/>
    <col min="19" max="19" width="2.625" customWidth="1"/>
    <col min="20" max="20" width="3.875" customWidth="1"/>
    <col min="21" max="21" width="5" customWidth="1"/>
    <col min="22" max="24" width="3.875" customWidth="1"/>
  </cols>
  <sheetData>
    <row r="1" s="1" customFormat="1" ht="18.75" customHeight="1" spans="1:24">
      <c r="A1" s="50"/>
      <c r="B1" s="50"/>
      <c r="C1" s="50"/>
      <c r="D1" s="50"/>
      <c r="E1" s="50"/>
      <c r="F1" s="50"/>
      <c r="G1" s="50"/>
      <c r="H1" s="50"/>
      <c r="I1" s="50"/>
      <c r="J1" s="50"/>
      <c r="K1" s="50"/>
      <c r="L1" s="50"/>
      <c r="M1" s="89"/>
      <c r="N1" s="89"/>
      <c r="O1" s="89"/>
      <c r="P1" s="89"/>
      <c r="Q1" s="89"/>
      <c r="R1" s="89"/>
      <c r="S1" s="89"/>
      <c r="T1" s="89"/>
      <c r="U1" s="89"/>
      <c r="V1" s="89" t="s">
        <v>136</v>
      </c>
      <c r="W1" s="89"/>
      <c r="X1" s="89"/>
    </row>
    <row r="2" ht="45" customHeight="1" spans="1:24">
      <c r="A2" s="51" t="s">
        <v>137</v>
      </c>
      <c r="B2" s="51"/>
      <c r="C2" s="51"/>
      <c r="D2" s="51"/>
      <c r="E2" s="51"/>
      <c r="F2" s="51"/>
      <c r="G2" s="51"/>
      <c r="H2" s="51"/>
      <c r="I2" s="51"/>
      <c r="J2" s="51"/>
      <c r="K2" s="51"/>
      <c r="L2" s="51"/>
      <c r="M2" s="90"/>
      <c r="N2" s="90"/>
      <c r="O2" s="90"/>
      <c r="P2" s="90"/>
      <c r="Q2" s="90"/>
      <c r="R2" s="90"/>
      <c r="S2" s="90"/>
      <c r="T2" s="90"/>
      <c r="U2" s="90"/>
      <c r="V2" s="90"/>
      <c r="W2" s="90"/>
      <c r="X2" s="90"/>
    </row>
    <row r="3" s="1" customFormat="1" ht="26" customHeight="1" spans="1:24">
      <c r="A3" s="78" t="s">
        <v>2</v>
      </c>
      <c r="B3" s="78"/>
      <c r="C3" s="78"/>
      <c r="D3" s="78"/>
      <c r="E3" s="78"/>
      <c r="F3" s="78"/>
      <c r="G3" s="78"/>
      <c r="H3" s="50"/>
      <c r="I3" s="50"/>
      <c r="J3" s="50"/>
      <c r="K3" s="50"/>
      <c r="L3" s="50"/>
      <c r="M3" s="60"/>
      <c r="N3" s="60"/>
      <c r="O3" s="60"/>
      <c r="P3" s="60"/>
      <c r="Q3" s="60"/>
      <c r="R3" s="60"/>
      <c r="S3" s="60"/>
      <c r="T3" s="60"/>
      <c r="U3" s="60"/>
      <c r="V3" s="60"/>
      <c r="W3" s="60"/>
      <c r="X3" s="60" t="s">
        <v>27</v>
      </c>
    </row>
    <row r="4" s="39" customFormat="1" ht="18.75" customHeight="1" spans="1:24">
      <c r="A4" s="91" t="s">
        <v>138</v>
      </c>
      <c r="B4" s="91" t="s">
        <v>139</v>
      </c>
      <c r="C4" s="91" t="s">
        <v>140</v>
      </c>
      <c r="D4" s="91" t="s">
        <v>141</v>
      </c>
      <c r="E4" s="91" t="s">
        <v>142</v>
      </c>
      <c r="F4" s="91" t="s">
        <v>143</v>
      </c>
      <c r="G4" s="91" t="s">
        <v>144</v>
      </c>
      <c r="H4" s="92" t="s">
        <v>30</v>
      </c>
      <c r="I4" s="92" t="s">
        <v>145</v>
      </c>
      <c r="J4" s="91"/>
      <c r="K4" s="91"/>
      <c r="L4" s="91"/>
      <c r="M4" s="91"/>
      <c r="N4" s="91"/>
      <c r="O4" s="91" t="s">
        <v>146</v>
      </c>
      <c r="P4" s="91"/>
      <c r="Q4" s="91"/>
      <c r="R4" s="91" t="s">
        <v>36</v>
      </c>
      <c r="S4" s="91" t="s">
        <v>37</v>
      </c>
      <c r="T4" s="91"/>
      <c r="U4" s="91"/>
      <c r="V4" s="91"/>
      <c r="W4" s="91"/>
      <c r="X4" s="91"/>
    </row>
    <row r="5" s="39" customFormat="1" ht="18.75" customHeight="1" spans="1:24">
      <c r="A5" s="91"/>
      <c r="B5" s="91"/>
      <c r="C5" s="91"/>
      <c r="D5" s="91"/>
      <c r="E5" s="91"/>
      <c r="F5" s="91"/>
      <c r="G5" s="91"/>
      <c r="H5" s="92" t="s">
        <v>147</v>
      </c>
      <c r="I5" s="92" t="s">
        <v>148</v>
      </c>
      <c r="J5" s="92"/>
      <c r="K5" s="91" t="s">
        <v>34</v>
      </c>
      <c r="L5" s="91" t="s">
        <v>35</v>
      </c>
      <c r="M5" s="91"/>
      <c r="N5" s="91"/>
      <c r="O5" s="91" t="s">
        <v>146</v>
      </c>
      <c r="P5" s="91" t="s">
        <v>34</v>
      </c>
      <c r="Q5" s="91" t="s">
        <v>35</v>
      </c>
      <c r="R5" s="91" t="s">
        <v>36</v>
      </c>
      <c r="S5" s="91" t="s">
        <v>37</v>
      </c>
      <c r="T5" s="91" t="s">
        <v>38</v>
      </c>
      <c r="U5" s="91" t="s">
        <v>39</v>
      </c>
      <c r="V5" s="91" t="s">
        <v>40</v>
      </c>
      <c r="W5" s="91" t="s">
        <v>41</v>
      </c>
      <c r="X5" s="91" t="s">
        <v>42</v>
      </c>
    </row>
    <row r="6" s="39" customFormat="1" ht="18.75" customHeight="1" spans="1:24">
      <c r="A6" s="91"/>
      <c r="B6" s="91"/>
      <c r="C6" s="91"/>
      <c r="D6" s="91"/>
      <c r="E6" s="91"/>
      <c r="F6" s="91"/>
      <c r="G6" s="91"/>
      <c r="H6" s="92"/>
      <c r="I6" s="92" t="s">
        <v>149</v>
      </c>
      <c r="J6" s="91" t="s">
        <v>150</v>
      </c>
      <c r="K6" s="91" t="s">
        <v>151</v>
      </c>
      <c r="L6" s="91" t="s">
        <v>152</v>
      </c>
      <c r="M6" s="91" t="s">
        <v>153</v>
      </c>
      <c r="N6" s="91" t="s">
        <v>154</v>
      </c>
      <c r="O6" s="91" t="s">
        <v>33</v>
      </c>
      <c r="P6" s="91" t="s">
        <v>34</v>
      </c>
      <c r="Q6" s="91" t="s">
        <v>35</v>
      </c>
      <c r="R6" s="91"/>
      <c r="S6" s="91" t="s">
        <v>32</v>
      </c>
      <c r="T6" s="91" t="s">
        <v>38</v>
      </c>
      <c r="U6" s="91" t="s">
        <v>39</v>
      </c>
      <c r="V6" s="91" t="s">
        <v>40</v>
      </c>
      <c r="W6" s="91" t="s">
        <v>41</v>
      </c>
      <c r="X6" s="91" t="s">
        <v>42</v>
      </c>
    </row>
    <row r="7" s="39" customFormat="1" ht="48" customHeight="1" spans="1:24">
      <c r="A7" s="91"/>
      <c r="B7" s="91"/>
      <c r="C7" s="91"/>
      <c r="D7" s="91"/>
      <c r="E7" s="91"/>
      <c r="F7" s="91"/>
      <c r="G7" s="91"/>
      <c r="H7" s="92"/>
      <c r="I7" s="92" t="s">
        <v>32</v>
      </c>
      <c r="J7" s="91" t="s">
        <v>150</v>
      </c>
      <c r="K7" s="91"/>
      <c r="L7" s="91"/>
      <c r="M7" s="91"/>
      <c r="N7" s="91"/>
      <c r="O7" s="91"/>
      <c r="P7" s="91"/>
      <c r="Q7" s="91"/>
      <c r="R7" s="91"/>
      <c r="S7" s="91"/>
      <c r="T7" s="91"/>
      <c r="U7" s="91"/>
      <c r="V7" s="91"/>
      <c r="W7" s="91"/>
      <c r="X7" s="91"/>
    </row>
    <row r="8" s="39" customFormat="1" customHeight="1" spans="1:24">
      <c r="A8" s="92" t="s">
        <v>43</v>
      </c>
      <c r="B8" s="92">
        <v>2</v>
      </c>
      <c r="C8" s="92">
        <v>3</v>
      </c>
      <c r="D8" s="92">
        <v>4</v>
      </c>
      <c r="E8" s="92">
        <v>5</v>
      </c>
      <c r="F8" s="92">
        <v>6</v>
      </c>
      <c r="G8" s="92">
        <v>7</v>
      </c>
      <c r="H8" s="92">
        <v>8</v>
      </c>
      <c r="I8" s="92">
        <v>9</v>
      </c>
      <c r="J8" s="92">
        <v>10</v>
      </c>
      <c r="K8" s="92">
        <v>11</v>
      </c>
      <c r="L8" s="92">
        <v>12</v>
      </c>
      <c r="M8" s="92">
        <v>13</v>
      </c>
      <c r="N8" s="92">
        <v>14</v>
      </c>
      <c r="O8" s="92">
        <v>15</v>
      </c>
      <c r="P8" s="92">
        <v>16</v>
      </c>
      <c r="Q8" s="92">
        <v>17</v>
      </c>
      <c r="R8" s="92">
        <v>18</v>
      </c>
      <c r="S8" s="92">
        <v>19</v>
      </c>
      <c r="T8" s="92">
        <v>20</v>
      </c>
      <c r="U8" s="92">
        <v>21</v>
      </c>
      <c r="V8" s="92">
        <v>22</v>
      </c>
      <c r="W8" s="92">
        <v>23</v>
      </c>
      <c r="X8" s="92">
        <v>24</v>
      </c>
    </row>
    <row r="9" s="39" customFormat="1" customHeight="1" spans="1:24">
      <c r="A9" s="93" t="s">
        <v>53</v>
      </c>
      <c r="B9" s="93"/>
      <c r="C9" s="81"/>
      <c r="D9" s="93"/>
      <c r="E9" s="93"/>
      <c r="F9" s="93"/>
      <c r="G9" s="93"/>
      <c r="H9" s="95">
        <v>1958.839857</v>
      </c>
      <c r="I9" s="95">
        <v>1958.839857</v>
      </c>
      <c r="J9" s="95"/>
      <c r="K9" s="95"/>
      <c r="L9" s="95"/>
      <c r="M9" s="95">
        <v>1958.839857</v>
      </c>
      <c r="N9" s="95"/>
      <c r="O9" s="95"/>
      <c r="P9" s="95"/>
      <c r="Q9" s="95"/>
      <c r="R9" s="95"/>
      <c r="S9" s="95"/>
      <c r="T9" s="95"/>
      <c r="U9" s="95"/>
      <c r="V9" s="95"/>
      <c r="W9" s="95"/>
      <c r="X9" s="95"/>
    </row>
    <row r="10" s="39" customFormat="1" customHeight="1" spans="1:24">
      <c r="A10" s="94" t="s">
        <v>53</v>
      </c>
      <c r="B10" s="93" t="s">
        <v>155</v>
      </c>
      <c r="C10" s="81" t="s">
        <v>156</v>
      </c>
      <c r="D10" s="93" t="s">
        <v>72</v>
      </c>
      <c r="E10" s="93" t="s">
        <v>73</v>
      </c>
      <c r="F10" s="93" t="s">
        <v>157</v>
      </c>
      <c r="G10" s="93" t="s">
        <v>158</v>
      </c>
      <c r="H10" s="95">
        <v>409.614</v>
      </c>
      <c r="I10" s="95">
        <v>409.614</v>
      </c>
      <c r="J10" s="95"/>
      <c r="K10" s="95"/>
      <c r="L10" s="95"/>
      <c r="M10" s="95">
        <v>409.614</v>
      </c>
      <c r="N10" s="95"/>
      <c r="O10" s="95"/>
      <c r="P10" s="95"/>
      <c r="Q10" s="17"/>
      <c r="R10" s="95"/>
      <c r="S10" s="95"/>
      <c r="T10" s="95"/>
      <c r="U10" s="95"/>
      <c r="V10" s="95"/>
      <c r="W10" s="95"/>
      <c r="X10" s="95"/>
    </row>
    <row r="11" s="39" customFormat="1" customHeight="1" spans="1:24">
      <c r="A11" s="94" t="s">
        <v>53</v>
      </c>
      <c r="B11" s="93" t="s">
        <v>155</v>
      </c>
      <c r="C11" s="81" t="s">
        <v>156</v>
      </c>
      <c r="D11" s="93" t="s">
        <v>72</v>
      </c>
      <c r="E11" s="93" t="s">
        <v>73</v>
      </c>
      <c r="F11" s="93" t="s">
        <v>159</v>
      </c>
      <c r="G11" s="93" t="s">
        <v>160</v>
      </c>
      <c r="H11" s="95">
        <v>550.5828</v>
      </c>
      <c r="I11" s="95">
        <v>550.5828</v>
      </c>
      <c r="J11" s="95"/>
      <c r="K11" s="95"/>
      <c r="L11" s="95"/>
      <c r="M11" s="95">
        <v>550.5828</v>
      </c>
      <c r="N11" s="95"/>
      <c r="O11" s="95"/>
      <c r="P11" s="95"/>
      <c r="Q11" s="17"/>
      <c r="R11" s="95"/>
      <c r="S11" s="95"/>
      <c r="T11" s="95"/>
      <c r="U11" s="95"/>
      <c r="V11" s="95"/>
      <c r="W11" s="95"/>
      <c r="X11" s="95"/>
    </row>
    <row r="12" s="39" customFormat="1" customHeight="1" spans="1:24">
      <c r="A12" s="94" t="s">
        <v>53</v>
      </c>
      <c r="B12" s="93" t="s">
        <v>155</v>
      </c>
      <c r="C12" s="81" t="s">
        <v>156</v>
      </c>
      <c r="D12" s="93" t="s">
        <v>72</v>
      </c>
      <c r="E12" s="93" t="s">
        <v>73</v>
      </c>
      <c r="F12" s="93" t="s">
        <v>161</v>
      </c>
      <c r="G12" s="93" t="s">
        <v>162</v>
      </c>
      <c r="H12" s="95">
        <v>2.67</v>
      </c>
      <c r="I12" s="95">
        <v>2.67</v>
      </c>
      <c r="J12" s="95"/>
      <c r="K12" s="95"/>
      <c r="L12" s="95"/>
      <c r="M12" s="95">
        <v>2.67</v>
      </c>
      <c r="N12" s="95"/>
      <c r="O12" s="95"/>
      <c r="P12" s="95"/>
      <c r="Q12" s="17"/>
      <c r="R12" s="95"/>
      <c r="S12" s="95"/>
      <c r="T12" s="95"/>
      <c r="U12" s="95"/>
      <c r="V12" s="95"/>
      <c r="W12" s="95"/>
      <c r="X12" s="95"/>
    </row>
    <row r="13" s="39" customFormat="1" customHeight="1" spans="1:24">
      <c r="A13" s="94" t="s">
        <v>53</v>
      </c>
      <c r="B13" s="93" t="s">
        <v>155</v>
      </c>
      <c r="C13" s="81" t="s">
        <v>156</v>
      </c>
      <c r="D13" s="93" t="s">
        <v>72</v>
      </c>
      <c r="E13" s="93" t="s">
        <v>73</v>
      </c>
      <c r="F13" s="93" t="s">
        <v>161</v>
      </c>
      <c r="G13" s="93" t="s">
        <v>162</v>
      </c>
      <c r="H13" s="95">
        <v>34.1345</v>
      </c>
      <c r="I13" s="95">
        <v>34.1345</v>
      </c>
      <c r="J13" s="95"/>
      <c r="K13" s="95"/>
      <c r="L13" s="95"/>
      <c r="M13" s="95">
        <v>34.1345</v>
      </c>
      <c r="N13" s="95"/>
      <c r="O13" s="95"/>
      <c r="P13" s="95"/>
      <c r="Q13" s="17"/>
      <c r="R13" s="95"/>
      <c r="S13" s="95"/>
      <c r="T13" s="95"/>
      <c r="U13" s="95"/>
      <c r="V13" s="95"/>
      <c r="W13" s="95"/>
      <c r="X13" s="95"/>
    </row>
    <row r="14" s="39" customFormat="1" customHeight="1" spans="1:24">
      <c r="A14" s="94" t="s">
        <v>53</v>
      </c>
      <c r="B14" s="93" t="s">
        <v>155</v>
      </c>
      <c r="C14" s="81" t="s">
        <v>156</v>
      </c>
      <c r="D14" s="93" t="s">
        <v>108</v>
      </c>
      <c r="E14" s="93" t="s">
        <v>109</v>
      </c>
      <c r="F14" s="93" t="s">
        <v>159</v>
      </c>
      <c r="G14" s="93" t="s">
        <v>160</v>
      </c>
      <c r="H14" s="95">
        <v>11.196</v>
      </c>
      <c r="I14" s="95">
        <v>11.196</v>
      </c>
      <c r="J14" s="95"/>
      <c r="K14" s="95"/>
      <c r="L14" s="95"/>
      <c r="M14" s="95">
        <v>11.196</v>
      </c>
      <c r="N14" s="95"/>
      <c r="O14" s="95"/>
      <c r="P14" s="95"/>
      <c r="Q14" s="17"/>
      <c r="R14" s="95"/>
      <c r="S14" s="95"/>
      <c r="T14" s="95"/>
      <c r="U14" s="95"/>
      <c r="V14" s="95"/>
      <c r="W14" s="95"/>
      <c r="X14" s="95"/>
    </row>
    <row r="15" s="39" customFormat="1" customHeight="1" spans="1:24">
      <c r="A15" s="94" t="s">
        <v>53</v>
      </c>
      <c r="B15" s="93" t="s">
        <v>163</v>
      </c>
      <c r="C15" s="81" t="s">
        <v>164</v>
      </c>
      <c r="D15" s="93" t="s">
        <v>72</v>
      </c>
      <c r="E15" s="93" t="s">
        <v>73</v>
      </c>
      <c r="F15" s="93" t="s">
        <v>165</v>
      </c>
      <c r="G15" s="93" t="s">
        <v>166</v>
      </c>
      <c r="H15" s="95">
        <v>0.990676</v>
      </c>
      <c r="I15" s="95">
        <v>0.990676</v>
      </c>
      <c r="J15" s="95"/>
      <c r="K15" s="95"/>
      <c r="L15" s="95"/>
      <c r="M15" s="95">
        <v>0.990676</v>
      </c>
      <c r="N15" s="95"/>
      <c r="O15" s="95"/>
      <c r="P15" s="95"/>
      <c r="Q15" s="17"/>
      <c r="R15" s="95"/>
      <c r="S15" s="95"/>
      <c r="T15" s="95"/>
      <c r="U15" s="95"/>
      <c r="V15" s="95"/>
      <c r="W15" s="95"/>
      <c r="X15" s="95"/>
    </row>
    <row r="16" s="39" customFormat="1" customHeight="1" spans="1:24">
      <c r="A16" s="94" t="s">
        <v>53</v>
      </c>
      <c r="B16" s="93" t="s">
        <v>163</v>
      </c>
      <c r="C16" s="81" t="s">
        <v>164</v>
      </c>
      <c r="D16" s="93" t="s">
        <v>84</v>
      </c>
      <c r="E16" s="93" t="s">
        <v>85</v>
      </c>
      <c r="F16" s="93" t="s">
        <v>167</v>
      </c>
      <c r="G16" s="93" t="s">
        <v>168</v>
      </c>
      <c r="H16" s="95">
        <v>158.515744</v>
      </c>
      <c r="I16" s="95">
        <v>158.515744</v>
      </c>
      <c r="J16" s="95"/>
      <c r="K16" s="95"/>
      <c r="L16" s="95"/>
      <c r="M16" s="95">
        <v>158.515744</v>
      </c>
      <c r="N16" s="95"/>
      <c r="O16" s="95"/>
      <c r="P16" s="95"/>
      <c r="Q16" s="17"/>
      <c r="R16" s="95"/>
      <c r="S16" s="95"/>
      <c r="T16" s="95"/>
      <c r="U16" s="95"/>
      <c r="V16" s="95"/>
      <c r="W16" s="95"/>
      <c r="X16" s="95"/>
    </row>
    <row r="17" s="39" customFormat="1" customHeight="1" spans="1:24">
      <c r="A17" s="94" t="s">
        <v>53</v>
      </c>
      <c r="B17" s="93" t="s">
        <v>163</v>
      </c>
      <c r="C17" s="81" t="s">
        <v>164</v>
      </c>
      <c r="D17" s="93" t="s">
        <v>94</v>
      </c>
      <c r="E17" s="93" t="s">
        <v>95</v>
      </c>
      <c r="F17" s="93" t="s">
        <v>169</v>
      </c>
      <c r="G17" s="93" t="s">
        <v>170</v>
      </c>
      <c r="H17" s="95">
        <v>80.697256</v>
      </c>
      <c r="I17" s="95">
        <v>80.697256</v>
      </c>
      <c r="J17" s="95"/>
      <c r="K17" s="95"/>
      <c r="L17" s="95"/>
      <c r="M17" s="95">
        <v>80.697256</v>
      </c>
      <c r="N17" s="95"/>
      <c r="O17" s="95"/>
      <c r="P17" s="95"/>
      <c r="Q17" s="17"/>
      <c r="R17" s="95"/>
      <c r="S17" s="95"/>
      <c r="T17" s="95"/>
      <c r="U17" s="95"/>
      <c r="V17" s="95"/>
      <c r="W17" s="95"/>
      <c r="X17" s="95"/>
    </row>
    <row r="18" s="39" customFormat="1" customHeight="1" spans="1:24">
      <c r="A18" s="94" t="s">
        <v>53</v>
      </c>
      <c r="B18" s="93" t="s">
        <v>163</v>
      </c>
      <c r="C18" s="81" t="s">
        <v>164</v>
      </c>
      <c r="D18" s="93" t="s">
        <v>96</v>
      </c>
      <c r="E18" s="93" t="s">
        <v>97</v>
      </c>
      <c r="F18" s="93" t="s">
        <v>169</v>
      </c>
      <c r="G18" s="93" t="s">
        <v>170</v>
      </c>
      <c r="H18" s="95">
        <v>1.532786</v>
      </c>
      <c r="I18" s="95">
        <v>1.532786</v>
      </c>
      <c r="J18" s="95"/>
      <c r="K18" s="95"/>
      <c r="L18" s="95"/>
      <c r="M18" s="95">
        <v>1.532786</v>
      </c>
      <c r="N18" s="95"/>
      <c r="O18" s="95"/>
      <c r="P18" s="95"/>
      <c r="Q18" s="17"/>
      <c r="R18" s="95"/>
      <c r="S18" s="95"/>
      <c r="T18" s="95"/>
      <c r="U18" s="95"/>
      <c r="V18" s="95"/>
      <c r="W18" s="95"/>
      <c r="X18" s="95"/>
    </row>
    <row r="19" s="39" customFormat="1" customHeight="1" spans="1:24">
      <c r="A19" s="94" t="s">
        <v>53</v>
      </c>
      <c r="B19" s="93" t="s">
        <v>163</v>
      </c>
      <c r="C19" s="81" t="s">
        <v>164</v>
      </c>
      <c r="D19" s="93" t="s">
        <v>98</v>
      </c>
      <c r="E19" s="93" t="s">
        <v>99</v>
      </c>
      <c r="F19" s="93" t="s">
        <v>171</v>
      </c>
      <c r="G19" s="93" t="s">
        <v>172</v>
      </c>
      <c r="H19" s="95">
        <v>42.260446</v>
      </c>
      <c r="I19" s="95">
        <v>42.260446</v>
      </c>
      <c r="J19" s="95"/>
      <c r="K19" s="95"/>
      <c r="L19" s="95"/>
      <c r="M19" s="95">
        <v>42.260446</v>
      </c>
      <c r="N19" s="95"/>
      <c r="O19" s="95"/>
      <c r="P19" s="95"/>
      <c r="Q19" s="17"/>
      <c r="R19" s="95"/>
      <c r="S19" s="95"/>
      <c r="T19" s="95"/>
      <c r="U19" s="95"/>
      <c r="V19" s="95"/>
      <c r="W19" s="95"/>
      <c r="X19" s="95"/>
    </row>
    <row r="20" s="39" customFormat="1" customHeight="1" spans="1:24">
      <c r="A20" s="94" t="s">
        <v>53</v>
      </c>
      <c r="B20" s="93" t="s">
        <v>163</v>
      </c>
      <c r="C20" s="81" t="s">
        <v>164</v>
      </c>
      <c r="D20" s="93" t="s">
        <v>100</v>
      </c>
      <c r="E20" s="93" t="s">
        <v>101</v>
      </c>
      <c r="F20" s="93" t="s">
        <v>165</v>
      </c>
      <c r="G20" s="93" t="s">
        <v>166</v>
      </c>
      <c r="H20" s="95">
        <v>3.764749</v>
      </c>
      <c r="I20" s="95">
        <v>3.764749</v>
      </c>
      <c r="J20" s="95"/>
      <c r="K20" s="95"/>
      <c r="L20" s="95"/>
      <c r="M20" s="95">
        <v>3.764749</v>
      </c>
      <c r="N20" s="95"/>
      <c r="O20" s="95"/>
      <c r="P20" s="95"/>
      <c r="Q20" s="17"/>
      <c r="R20" s="95"/>
      <c r="S20" s="95"/>
      <c r="T20" s="95"/>
      <c r="U20" s="95"/>
      <c r="V20" s="95"/>
      <c r="W20" s="95"/>
      <c r="X20" s="95"/>
    </row>
    <row r="21" s="39" customFormat="1" customHeight="1" spans="1:24">
      <c r="A21" s="94" t="s">
        <v>53</v>
      </c>
      <c r="B21" s="93" t="s">
        <v>163</v>
      </c>
      <c r="C21" s="81" t="s">
        <v>164</v>
      </c>
      <c r="D21" s="93" t="s">
        <v>100</v>
      </c>
      <c r="E21" s="93" t="s">
        <v>101</v>
      </c>
      <c r="F21" s="93" t="s">
        <v>165</v>
      </c>
      <c r="G21" s="93" t="s">
        <v>166</v>
      </c>
      <c r="H21" s="95">
        <v>0.0688</v>
      </c>
      <c r="I21" s="95">
        <v>0.0688</v>
      </c>
      <c r="J21" s="95"/>
      <c r="K21" s="95"/>
      <c r="L21" s="95"/>
      <c r="M21" s="95">
        <v>0.0688</v>
      </c>
      <c r="N21" s="95"/>
      <c r="O21" s="95"/>
      <c r="P21" s="95"/>
      <c r="Q21" s="17"/>
      <c r="R21" s="95"/>
      <c r="S21" s="95"/>
      <c r="T21" s="95"/>
      <c r="U21" s="95"/>
      <c r="V21" s="95"/>
      <c r="W21" s="95"/>
      <c r="X21" s="95"/>
    </row>
    <row r="22" s="39" customFormat="1" customHeight="1" spans="1:24">
      <c r="A22" s="94" t="s">
        <v>53</v>
      </c>
      <c r="B22" s="93" t="s">
        <v>163</v>
      </c>
      <c r="C22" s="81" t="s">
        <v>164</v>
      </c>
      <c r="D22" s="93" t="s">
        <v>100</v>
      </c>
      <c r="E22" s="93" t="s">
        <v>101</v>
      </c>
      <c r="F22" s="93" t="s">
        <v>165</v>
      </c>
      <c r="G22" s="93" t="s">
        <v>166</v>
      </c>
      <c r="H22" s="95">
        <v>3.3024</v>
      </c>
      <c r="I22" s="95">
        <v>3.3024</v>
      </c>
      <c r="J22" s="95"/>
      <c r="K22" s="95"/>
      <c r="L22" s="95"/>
      <c r="M22" s="95">
        <v>3.3024</v>
      </c>
      <c r="N22" s="95"/>
      <c r="O22" s="95"/>
      <c r="P22" s="95"/>
      <c r="Q22" s="17"/>
      <c r="R22" s="95"/>
      <c r="S22" s="95"/>
      <c r="T22" s="95"/>
      <c r="U22" s="95"/>
      <c r="V22" s="95"/>
      <c r="W22" s="95"/>
      <c r="X22" s="95"/>
    </row>
    <row r="23" s="39" customFormat="1" customHeight="1" spans="1:24">
      <c r="A23" s="94" t="s">
        <v>53</v>
      </c>
      <c r="B23" s="93" t="s">
        <v>173</v>
      </c>
      <c r="C23" s="81" t="s">
        <v>107</v>
      </c>
      <c r="D23" s="93" t="s">
        <v>106</v>
      </c>
      <c r="E23" s="93" t="s">
        <v>107</v>
      </c>
      <c r="F23" s="93" t="s">
        <v>174</v>
      </c>
      <c r="G23" s="93" t="s">
        <v>107</v>
      </c>
      <c r="H23" s="95">
        <v>147.6612</v>
      </c>
      <c r="I23" s="95">
        <v>147.6612</v>
      </c>
      <c r="J23" s="95"/>
      <c r="K23" s="95"/>
      <c r="L23" s="95"/>
      <c r="M23" s="95">
        <v>147.6612</v>
      </c>
      <c r="N23" s="95"/>
      <c r="O23" s="95"/>
      <c r="P23" s="95"/>
      <c r="Q23" s="17"/>
      <c r="R23" s="95"/>
      <c r="S23" s="95"/>
      <c r="T23" s="95"/>
      <c r="U23" s="95"/>
      <c r="V23" s="95"/>
      <c r="W23" s="95"/>
      <c r="X23" s="95"/>
    </row>
    <row r="24" s="39" customFormat="1" customHeight="1" spans="1:24">
      <c r="A24" s="94" t="s">
        <v>53</v>
      </c>
      <c r="B24" s="93" t="s">
        <v>175</v>
      </c>
      <c r="C24" s="81" t="s">
        <v>176</v>
      </c>
      <c r="D24" s="93" t="s">
        <v>72</v>
      </c>
      <c r="E24" s="93" t="s">
        <v>73</v>
      </c>
      <c r="F24" s="93" t="s">
        <v>177</v>
      </c>
      <c r="G24" s="93" t="s">
        <v>176</v>
      </c>
      <c r="H24" s="95">
        <v>22.7154</v>
      </c>
      <c r="I24" s="95">
        <v>22.7154</v>
      </c>
      <c r="J24" s="95"/>
      <c r="K24" s="95"/>
      <c r="L24" s="95"/>
      <c r="M24" s="95">
        <v>22.7154</v>
      </c>
      <c r="N24" s="95"/>
      <c r="O24" s="95"/>
      <c r="P24" s="95"/>
      <c r="Q24" s="17"/>
      <c r="R24" s="95"/>
      <c r="S24" s="95"/>
      <c r="T24" s="95"/>
      <c r="U24" s="95"/>
      <c r="V24" s="95"/>
      <c r="W24" s="95"/>
      <c r="X24" s="95"/>
    </row>
    <row r="25" s="39" customFormat="1" customHeight="1" spans="1:24">
      <c r="A25" s="94" t="s">
        <v>53</v>
      </c>
      <c r="B25" s="93" t="s">
        <v>178</v>
      </c>
      <c r="C25" s="81" t="s">
        <v>179</v>
      </c>
      <c r="D25" s="93" t="s">
        <v>72</v>
      </c>
      <c r="E25" s="93" t="s">
        <v>73</v>
      </c>
      <c r="F25" s="93" t="s">
        <v>180</v>
      </c>
      <c r="G25" s="93" t="s">
        <v>181</v>
      </c>
      <c r="H25" s="95">
        <v>41.0856</v>
      </c>
      <c r="I25" s="95">
        <v>41.0856</v>
      </c>
      <c r="J25" s="95"/>
      <c r="K25" s="95"/>
      <c r="L25" s="95"/>
      <c r="M25" s="95">
        <v>41.0856</v>
      </c>
      <c r="N25" s="95"/>
      <c r="O25" s="95"/>
      <c r="P25" s="95"/>
      <c r="Q25" s="17"/>
      <c r="R25" s="95"/>
      <c r="S25" s="95"/>
      <c r="T25" s="95"/>
      <c r="U25" s="95"/>
      <c r="V25" s="95"/>
      <c r="W25" s="95"/>
      <c r="X25" s="95"/>
    </row>
    <row r="26" s="39" customFormat="1" customHeight="1" spans="1:24">
      <c r="A26" s="94" t="s">
        <v>53</v>
      </c>
      <c r="B26" s="93" t="s">
        <v>178</v>
      </c>
      <c r="C26" s="81" t="s">
        <v>179</v>
      </c>
      <c r="D26" s="93" t="s">
        <v>72</v>
      </c>
      <c r="E26" s="93" t="s">
        <v>73</v>
      </c>
      <c r="F26" s="93" t="s">
        <v>180</v>
      </c>
      <c r="G26" s="93" t="s">
        <v>181</v>
      </c>
      <c r="H26" s="95">
        <v>45</v>
      </c>
      <c r="I26" s="95">
        <v>45</v>
      </c>
      <c r="J26" s="95"/>
      <c r="K26" s="95"/>
      <c r="L26" s="95"/>
      <c r="M26" s="95">
        <v>45</v>
      </c>
      <c r="N26" s="95"/>
      <c r="O26" s="95"/>
      <c r="P26" s="95"/>
      <c r="Q26" s="17"/>
      <c r="R26" s="95"/>
      <c r="S26" s="95"/>
      <c r="T26" s="95"/>
      <c r="U26" s="95"/>
      <c r="V26" s="95"/>
      <c r="W26" s="95"/>
      <c r="X26" s="95"/>
    </row>
    <row r="27" s="39" customFormat="1" customHeight="1" spans="1:24">
      <c r="A27" s="94" t="s">
        <v>53</v>
      </c>
      <c r="B27" s="93" t="s">
        <v>178</v>
      </c>
      <c r="C27" s="81" t="s">
        <v>179</v>
      </c>
      <c r="D27" s="93" t="s">
        <v>72</v>
      </c>
      <c r="E27" s="93" t="s">
        <v>73</v>
      </c>
      <c r="F27" s="93" t="s">
        <v>182</v>
      </c>
      <c r="G27" s="93" t="s">
        <v>183</v>
      </c>
      <c r="H27" s="95">
        <v>2.2</v>
      </c>
      <c r="I27" s="95">
        <v>2.2</v>
      </c>
      <c r="J27" s="95"/>
      <c r="K27" s="95"/>
      <c r="L27" s="95"/>
      <c r="M27" s="95">
        <v>2.2</v>
      </c>
      <c r="N27" s="95"/>
      <c r="O27" s="95"/>
      <c r="P27" s="95"/>
      <c r="Q27" s="17"/>
      <c r="R27" s="95"/>
      <c r="S27" s="95"/>
      <c r="T27" s="95"/>
      <c r="U27" s="95"/>
      <c r="V27" s="95"/>
      <c r="W27" s="95"/>
      <c r="X27" s="95"/>
    </row>
    <row r="28" s="39" customFormat="1" customHeight="1" spans="1:24">
      <c r="A28" s="94" t="s">
        <v>53</v>
      </c>
      <c r="B28" s="93" t="s">
        <v>178</v>
      </c>
      <c r="C28" s="81" t="s">
        <v>179</v>
      </c>
      <c r="D28" s="93" t="s">
        <v>72</v>
      </c>
      <c r="E28" s="93" t="s">
        <v>73</v>
      </c>
      <c r="F28" s="93" t="s">
        <v>184</v>
      </c>
      <c r="G28" s="93" t="s">
        <v>185</v>
      </c>
      <c r="H28" s="95">
        <v>4</v>
      </c>
      <c r="I28" s="95">
        <v>4</v>
      </c>
      <c r="J28" s="95"/>
      <c r="K28" s="95"/>
      <c r="L28" s="95"/>
      <c r="M28" s="95">
        <v>4</v>
      </c>
      <c r="N28" s="95"/>
      <c r="O28" s="95"/>
      <c r="P28" s="95"/>
      <c r="Q28" s="17"/>
      <c r="R28" s="95"/>
      <c r="S28" s="95"/>
      <c r="T28" s="95"/>
      <c r="U28" s="95"/>
      <c r="V28" s="95"/>
      <c r="W28" s="95"/>
      <c r="X28" s="95"/>
    </row>
    <row r="29" s="39" customFormat="1" customHeight="1" spans="1:24">
      <c r="A29" s="94" t="s">
        <v>53</v>
      </c>
      <c r="B29" s="93" t="s">
        <v>178</v>
      </c>
      <c r="C29" s="81" t="s">
        <v>179</v>
      </c>
      <c r="D29" s="93" t="s">
        <v>72</v>
      </c>
      <c r="E29" s="93" t="s">
        <v>73</v>
      </c>
      <c r="F29" s="93" t="s">
        <v>186</v>
      </c>
      <c r="G29" s="93" t="s">
        <v>187</v>
      </c>
      <c r="H29" s="95">
        <v>4</v>
      </c>
      <c r="I29" s="95">
        <v>4</v>
      </c>
      <c r="J29" s="95"/>
      <c r="K29" s="95"/>
      <c r="L29" s="95"/>
      <c r="M29" s="95">
        <v>4</v>
      </c>
      <c r="N29" s="95"/>
      <c r="O29" s="95"/>
      <c r="P29" s="95"/>
      <c r="Q29" s="17"/>
      <c r="R29" s="95"/>
      <c r="S29" s="95"/>
      <c r="T29" s="95"/>
      <c r="U29" s="95"/>
      <c r="V29" s="95"/>
      <c r="W29" s="95"/>
      <c r="X29" s="95"/>
    </row>
    <row r="30" s="39" customFormat="1" customHeight="1" spans="1:24">
      <c r="A30" s="94" t="s">
        <v>53</v>
      </c>
      <c r="B30" s="93" t="s">
        <v>178</v>
      </c>
      <c r="C30" s="81" t="s">
        <v>179</v>
      </c>
      <c r="D30" s="93" t="s">
        <v>72</v>
      </c>
      <c r="E30" s="93" t="s">
        <v>73</v>
      </c>
      <c r="F30" s="93" t="s">
        <v>188</v>
      </c>
      <c r="G30" s="93" t="s">
        <v>189</v>
      </c>
      <c r="H30" s="95">
        <v>40</v>
      </c>
      <c r="I30" s="95">
        <v>40</v>
      </c>
      <c r="J30" s="95"/>
      <c r="K30" s="95"/>
      <c r="L30" s="95"/>
      <c r="M30" s="95">
        <v>40</v>
      </c>
      <c r="N30" s="95"/>
      <c r="O30" s="95"/>
      <c r="P30" s="95"/>
      <c r="Q30" s="17"/>
      <c r="R30" s="95"/>
      <c r="S30" s="95"/>
      <c r="T30" s="95"/>
      <c r="U30" s="95"/>
      <c r="V30" s="95"/>
      <c r="W30" s="95"/>
      <c r="X30" s="95"/>
    </row>
    <row r="31" s="39" customFormat="1" customHeight="1" spans="1:24">
      <c r="A31" s="94" t="s">
        <v>53</v>
      </c>
      <c r="B31" s="93" t="s">
        <v>178</v>
      </c>
      <c r="C31" s="81" t="s">
        <v>179</v>
      </c>
      <c r="D31" s="93" t="s">
        <v>72</v>
      </c>
      <c r="E31" s="93" t="s">
        <v>73</v>
      </c>
      <c r="F31" s="93" t="s">
        <v>190</v>
      </c>
      <c r="G31" s="93" t="s">
        <v>191</v>
      </c>
      <c r="H31" s="95">
        <v>5</v>
      </c>
      <c r="I31" s="95">
        <v>5</v>
      </c>
      <c r="J31" s="95"/>
      <c r="K31" s="95"/>
      <c r="L31" s="95"/>
      <c r="M31" s="95">
        <v>5</v>
      </c>
      <c r="N31" s="95"/>
      <c r="O31" s="95"/>
      <c r="P31" s="95"/>
      <c r="Q31" s="17"/>
      <c r="R31" s="95"/>
      <c r="S31" s="95"/>
      <c r="T31" s="95"/>
      <c r="U31" s="95"/>
      <c r="V31" s="95"/>
      <c r="W31" s="95"/>
      <c r="X31" s="95"/>
    </row>
    <row r="32" s="39" customFormat="1" customHeight="1" spans="1:24">
      <c r="A32" s="94" t="s">
        <v>53</v>
      </c>
      <c r="B32" s="93" t="s">
        <v>178</v>
      </c>
      <c r="C32" s="81" t="s">
        <v>179</v>
      </c>
      <c r="D32" s="93" t="s">
        <v>72</v>
      </c>
      <c r="E32" s="93" t="s">
        <v>73</v>
      </c>
      <c r="F32" s="93" t="s">
        <v>190</v>
      </c>
      <c r="G32" s="93" t="s">
        <v>191</v>
      </c>
      <c r="H32" s="95">
        <v>35</v>
      </c>
      <c r="I32" s="95">
        <v>35</v>
      </c>
      <c r="J32" s="95"/>
      <c r="K32" s="95"/>
      <c r="L32" s="95"/>
      <c r="M32" s="95">
        <v>35</v>
      </c>
      <c r="N32" s="95"/>
      <c r="O32" s="95"/>
      <c r="P32" s="95"/>
      <c r="Q32" s="17"/>
      <c r="R32" s="95"/>
      <c r="S32" s="95"/>
      <c r="T32" s="95"/>
      <c r="U32" s="95"/>
      <c r="V32" s="95"/>
      <c r="W32" s="95"/>
      <c r="X32" s="95"/>
    </row>
    <row r="33" s="39" customFormat="1" customHeight="1" spans="1:24">
      <c r="A33" s="94" t="s">
        <v>53</v>
      </c>
      <c r="B33" s="93" t="s">
        <v>178</v>
      </c>
      <c r="C33" s="81" t="s">
        <v>179</v>
      </c>
      <c r="D33" s="93" t="s">
        <v>72</v>
      </c>
      <c r="E33" s="93" t="s">
        <v>73</v>
      </c>
      <c r="F33" s="93" t="s">
        <v>192</v>
      </c>
      <c r="G33" s="93" t="s">
        <v>193</v>
      </c>
      <c r="H33" s="95">
        <v>1.5</v>
      </c>
      <c r="I33" s="95">
        <v>1.5</v>
      </c>
      <c r="J33" s="95"/>
      <c r="K33" s="95"/>
      <c r="L33" s="95"/>
      <c r="M33" s="95">
        <v>1.5</v>
      </c>
      <c r="N33" s="95"/>
      <c r="O33" s="95"/>
      <c r="P33" s="95"/>
      <c r="Q33" s="17"/>
      <c r="R33" s="95"/>
      <c r="S33" s="95"/>
      <c r="T33" s="95"/>
      <c r="U33" s="95"/>
      <c r="V33" s="95"/>
      <c r="W33" s="95"/>
      <c r="X33" s="95"/>
    </row>
    <row r="34" s="39" customFormat="1" customHeight="1" spans="1:24">
      <c r="A34" s="94" t="s">
        <v>53</v>
      </c>
      <c r="B34" s="93" t="s">
        <v>178</v>
      </c>
      <c r="C34" s="81" t="s">
        <v>179</v>
      </c>
      <c r="D34" s="93" t="s">
        <v>72</v>
      </c>
      <c r="E34" s="93" t="s">
        <v>73</v>
      </c>
      <c r="F34" s="93" t="s">
        <v>194</v>
      </c>
      <c r="G34" s="93" t="s">
        <v>195</v>
      </c>
      <c r="H34" s="95">
        <v>6</v>
      </c>
      <c r="I34" s="95">
        <v>6</v>
      </c>
      <c r="J34" s="95"/>
      <c r="K34" s="95"/>
      <c r="L34" s="95"/>
      <c r="M34" s="95">
        <v>6</v>
      </c>
      <c r="N34" s="95"/>
      <c r="O34" s="95"/>
      <c r="P34" s="95"/>
      <c r="Q34" s="17"/>
      <c r="R34" s="95"/>
      <c r="S34" s="95"/>
      <c r="T34" s="95"/>
      <c r="U34" s="95"/>
      <c r="V34" s="95"/>
      <c r="W34" s="95"/>
      <c r="X34" s="95"/>
    </row>
    <row r="35" s="39" customFormat="1" customHeight="1" spans="1:24">
      <c r="A35" s="94" t="s">
        <v>53</v>
      </c>
      <c r="B35" s="93" t="s">
        <v>178</v>
      </c>
      <c r="C35" s="81" t="s">
        <v>179</v>
      </c>
      <c r="D35" s="93" t="s">
        <v>72</v>
      </c>
      <c r="E35" s="93" t="s">
        <v>73</v>
      </c>
      <c r="F35" s="93" t="s">
        <v>196</v>
      </c>
      <c r="G35" s="93" t="s">
        <v>197</v>
      </c>
      <c r="H35" s="95">
        <v>10</v>
      </c>
      <c r="I35" s="95">
        <v>10</v>
      </c>
      <c r="J35" s="95"/>
      <c r="K35" s="95"/>
      <c r="L35" s="95"/>
      <c r="M35" s="95">
        <v>10</v>
      </c>
      <c r="N35" s="95"/>
      <c r="O35" s="95"/>
      <c r="P35" s="95"/>
      <c r="Q35" s="17"/>
      <c r="R35" s="95"/>
      <c r="S35" s="95"/>
      <c r="T35" s="95"/>
      <c r="U35" s="95"/>
      <c r="V35" s="95"/>
      <c r="W35" s="95"/>
      <c r="X35" s="95"/>
    </row>
    <row r="36" s="39" customFormat="1" customHeight="1" spans="1:24">
      <c r="A36" s="94" t="s">
        <v>53</v>
      </c>
      <c r="B36" s="93" t="s">
        <v>178</v>
      </c>
      <c r="C36" s="81" t="s">
        <v>179</v>
      </c>
      <c r="D36" s="93" t="s">
        <v>72</v>
      </c>
      <c r="E36" s="93" t="s">
        <v>73</v>
      </c>
      <c r="F36" s="93" t="s">
        <v>198</v>
      </c>
      <c r="G36" s="93" t="s">
        <v>199</v>
      </c>
      <c r="H36" s="95">
        <v>8.19</v>
      </c>
      <c r="I36" s="95">
        <v>8.19</v>
      </c>
      <c r="J36" s="95"/>
      <c r="K36" s="95"/>
      <c r="L36" s="95"/>
      <c r="M36" s="95">
        <v>8.19</v>
      </c>
      <c r="N36" s="95"/>
      <c r="O36" s="95"/>
      <c r="P36" s="95"/>
      <c r="Q36" s="17"/>
      <c r="R36" s="95"/>
      <c r="S36" s="95"/>
      <c r="T36" s="95"/>
      <c r="U36" s="95"/>
      <c r="V36" s="95"/>
      <c r="W36" s="95"/>
      <c r="X36" s="95"/>
    </row>
    <row r="37" s="39" customFormat="1" customHeight="1" spans="1:24">
      <c r="A37" s="94" t="s">
        <v>53</v>
      </c>
      <c r="B37" s="93" t="s">
        <v>178</v>
      </c>
      <c r="C37" s="81" t="s">
        <v>179</v>
      </c>
      <c r="D37" s="93" t="s">
        <v>72</v>
      </c>
      <c r="E37" s="93" t="s">
        <v>73</v>
      </c>
      <c r="F37" s="93" t="s">
        <v>200</v>
      </c>
      <c r="G37" s="93" t="s">
        <v>201</v>
      </c>
      <c r="H37" s="95">
        <v>0.67</v>
      </c>
      <c r="I37" s="95">
        <v>0.67</v>
      </c>
      <c r="J37" s="95"/>
      <c r="K37" s="95"/>
      <c r="L37" s="95"/>
      <c r="M37" s="95">
        <v>0.67</v>
      </c>
      <c r="N37" s="95"/>
      <c r="O37" s="95"/>
      <c r="P37" s="95"/>
      <c r="Q37" s="17"/>
      <c r="R37" s="95"/>
      <c r="S37" s="95"/>
      <c r="T37" s="95"/>
      <c r="U37" s="95"/>
      <c r="V37" s="95"/>
      <c r="W37" s="95"/>
      <c r="X37" s="95"/>
    </row>
    <row r="38" s="39" customFormat="1" customHeight="1" spans="1:24">
      <c r="A38" s="94" t="s">
        <v>53</v>
      </c>
      <c r="B38" s="93" t="s">
        <v>178</v>
      </c>
      <c r="C38" s="81" t="s">
        <v>179</v>
      </c>
      <c r="D38" s="93" t="s">
        <v>72</v>
      </c>
      <c r="E38" s="93" t="s">
        <v>73</v>
      </c>
      <c r="F38" s="93" t="s">
        <v>202</v>
      </c>
      <c r="G38" s="93" t="s">
        <v>203</v>
      </c>
      <c r="H38" s="95">
        <v>70</v>
      </c>
      <c r="I38" s="95">
        <v>70</v>
      </c>
      <c r="J38" s="95"/>
      <c r="K38" s="95"/>
      <c r="L38" s="95"/>
      <c r="M38" s="95">
        <v>70</v>
      </c>
      <c r="N38" s="95"/>
      <c r="O38" s="95"/>
      <c r="P38" s="95"/>
      <c r="Q38" s="17"/>
      <c r="R38" s="95"/>
      <c r="S38" s="95"/>
      <c r="T38" s="95"/>
      <c r="U38" s="95"/>
      <c r="V38" s="95"/>
      <c r="W38" s="95"/>
      <c r="X38" s="95"/>
    </row>
    <row r="39" s="39" customFormat="1" customHeight="1" spans="1:24">
      <c r="A39" s="94" t="s">
        <v>53</v>
      </c>
      <c r="B39" s="93" t="s">
        <v>204</v>
      </c>
      <c r="C39" s="81" t="s">
        <v>205</v>
      </c>
      <c r="D39" s="93" t="s">
        <v>72</v>
      </c>
      <c r="E39" s="93" t="s">
        <v>73</v>
      </c>
      <c r="F39" s="93" t="s">
        <v>206</v>
      </c>
      <c r="G39" s="93" t="s">
        <v>207</v>
      </c>
      <c r="H39" s="95">
        <v>7.76</v>
      </c>
      <c r="I39" s="95">
        <v>7.76</v>
      </c>
      <c r="J39" s="95"/>
      <c r="K39" s="95"/>
      <c r="L39" s="95"/>
      <c r="M39" s="95">
        <v>7.76</v>
      </c>
      <c r="N39" s="95"/>
      <c r="O39" s="95"/>
      <c r="P39" s="95"/>
      <c r="Q39" s="17"/>
      <c r="R39" s="95"/>
      <c r="S39" s="95"/>
      <c r="T39" s="95"/>
      <c r="U39" s="95"/>
      <c r="V39" s="95"/>
      <c r="W39" s="95"/>
      <c r="X39" s="95"/>
    </row>
    <row r="40" s="39" customFormat="1" customHeight="1" spans="1:24">
      <c r="A40" s="94" t="s">
        <v>53</v>
      </c>
      <c r="B40" s="93" t="s">
        <v>208</v>
      </c>
      <c r="C40" s="81" t="s">
        <v>133</v>
      </c>
      <c r="D40" s="93" t="s">
        <v>72</v>
      </c>
      <c r="E40" s="93" t="s">
        <v>73</v>
      </c>
      <c r="F40" s="93" t="s">
        <v>209</v>
      </c>
      <c r="G40" s="93" t="s">
        <v>133</v>
      </c>
      <c r="H40" s="95">
        <v>5.369</v>
      </c>
      <c r="I40" s="95">
        <v>5.369</v>
      </c>
      <c r="J40" s="95"/>
      <c r="K40" s="95"/>
      <c r="L40" s="95"/>
      <c r="M40" s="95">
        <v>5.369</v>
      </c>
      <c r="N40" s="95"/>
      <c r="O40" s="95"/>
      <c r="P40" s="95"/>
      <c r="Q40" s="17"/>
      <c r="R40" s="95"/>
      <c r="S40" s="95"/>
      <c r="T40" s="95"/>
      <c r="U40" s="95"/>
      <c r="V40" s="95"/>
      <c r="W40" s="95"/>
      <c r="X40" s="95"/>
    </row>
    <row r="41" s="39" customFormat="1" customHeight="1" spans="1:24">
      <c r="A41" s="94" t="s">
        <v>53</v>
      </c>
      <c r="B41" s="93" t="s">
        <v>210</v>
      </c>
      <c r="C41" s="81" t="s">
        <v>211</v>
      </c>
      <c r="D41" s="93" t="s">
        <v>72</v>
      </c>
      <c r="E41" s="93" t="s">
        <v>73</v>
      </c>
      <c r="F41" s="93" t="s">
        <v>200</v>
      </c>
      <c r="G41" s="93" t="s">
        <v>201</v>
      </c>
      <c r="H41" s="95">
        <v>80.4</v>
      </c>
      <c r="I41" s="95">
        <v>80.4</v>
      </c>
      <c r="J41" s="95"/>
      <c r="K41" s="95"/>
      <c r="L41" s="95"/>
      <c r="M41" s="95">
        <v>80.4</v>
      </c>
      <c r="N41" s="95"/>
      <c r="O41" s="95"/>
      <c r="P41" s="95"/>
      <c r="Q41" s="17"/>
      <c r="R41" s="95"/>
      <c r="S41" s="95"/>
      <c r="T41" s="95"/>
      <c r="U41" s="95"/>
      <c r="V41" s="95"/>
      <c r="W41" s="95"/>
      <c r="X41" s="95"/>
    </row>
    <row r="42" s="39" customFormat="1" customHeight="1" spans="1:24">
      <c r="A42" s="94" t="s">
        <v>53</v>
      </c>
      <c r="B42" s="93" t="s">
        <v>212</v>
      </c>
      <c r="C42" s="81" t="s">
        <v>213</v>
      </c>
      <c r="D42" s="93" t="s">
        <v>72</v>
      </c>
      <c r="E42" s="93" t="s">
        <v>73</v>
      </c>
      <c r="F42" s="93" t="s">
        <v>157</v>
      </c>
      <c r="G42" s="93" t="s">
        <v>158</v>
      </c>
      <c r="H42" s="95">
        <v>5.9676</v>
      </c>
      <c r="I42" s="95">
        <v>5.9676</v>
      </c>
      <c r="J42" s="95"/>
      <c r="K42" s="95"/>
      <c r="L42" s="95"/>
      <c r="M42" s="95">
        <v>5.9676</v>
      </c>
      <c r="N42" s="95"/>
      <c r="O42" s="95"/>
      <c r="P42" s="95"/>
      <c r="Q42" s="17"/>
      <c r="R42" s="95"/>
      <c r="S42" s="95"/>
      <c r="T42" s="95"/>
      <c r="U42" s="95"/>
      <c r="V42" s="95"/>
      <c r="W42" s="95"/>
      <c r="X42" s="95"/>
    </row>
    <row r="43" s="39" customFormat="1" customHeight="1" spans="1:24">
      <c r="A43" s="94" t="s">
        <v>53</v>
      </c>
      <c r="B43" s="93" t="s">
        <v>212</v>
      </c>
      <c r="C43" s="81" t="s">
        <v>213</v>
      </c>
      <c r="D43" s="93" t="s">
        <v>72</v>
      </c>
      <c r="E43" s="93" t="s">
        <v>73</v>
      </c>
      <c r="F43" s="93" t="s">
        <v>159</v>
      </c>
      <c r="G43" s="93" t="s">
        <v>160</v>
      </c>
      <c r="H43" s="95">
        <v>0.528</v>
      </c>
      <c r="I43" s="95">
        <v>0.528</v>
      </c>
      <c r="J43" s="95"/>
      <c r="K43" s="95"/>
      <c r="L43" s="95"/>
      <c r="M43" s="95">
        <v>0.528</v>
      </c>
      <c r="N43" s="95"/>
      <c r="O43" s="95"/>
      <c r="P43" s="95"/>
      <c r="Q43" s="17"/>
      <c r="R43" s="95"/>
      <c r="S43" s="95"/>
      <c r="T43" s="95"/>
      <c r="U43" s="95"/>
      <c r="V43" s="95"/>
      <c r="W43" s="95"/>
      <c r="X43" s="95"/>
    </row>
    <row r="44" s="39" customFormat="1" customHeight="1" spans="1:24">
      <c r="A44" s="94" t="s">
        <v>53</v>
      </c>
      <c r="B44" s="93" t="s">
        <v>212</v>
      </c>
      <c r="C44" s="81" t="s">
        <v>213</v>
      </c>
      <c r="D44" s="93" t="s">
        <v>72</v>
      </c>
      <c r="E44" s="93" t="s">
        <v>73</v>
      </c>
      <c r="F44" s="93" t="s">
        <v>161</v>
      </c>
      <c r="G44" s="93" t="s">
        <v>162</v>
      </c>
      <c r="H44" s="95">
        <v>0.06</v>
      </c>
      <c r="I44" s="95">
        <v>0.06</v>
      </c>
      <c r="J44" s="95"/>
      <c r="K44" s="95"/>
      <c r="L44" s="95"/>
      <c r="M44" s="95">
        <v>0.06</v>
      </c>
      <c r="N44" s="95"/>
      <c r="O44" s="95"/>
      <c r="P44" s="95"/>
      <c r="Q44" s="17"/>
      <c r="R44" s="95"/>
      <c r="S44" s="95"/>
      <c r="T44" s="95"/>
      <c r="U44" s="95"/>
      <c r="V44" s="95"/>
      <c r="W44" s="95"/>
      <c r="X44" s="95"/>
    </row>
    <row r="45" s="39" customFormat="1" customHeight="1" spans="1:24">
      <c r="A45" s="94" t="s">
        <v>53</v>
      </c>
      <c r="B45" s="93" t="s">
        <v>212</v>
      </c>
      <c r="C45" s="81" t="s">
        <v>213</v>
      </c>
      <c r="D45" s="93" t="s">
        <v>72</v>
      </c>
      <c r="E45" s="93" t="s">
        <v>73</v>
      </c>
      <c r="F45" s="93" t="s">
        <v>214</v>
      </c>
      <c r="G45" s="93" t="s">
        <v>215</v>
      </c>
      <c r="H45" s="95">
        <v>3.2424</v>
      </c>
      <c r="I45" s="95">
        <v>3.2424</v>
      </c>
      <c r="J45" s="95"/>
      <c r="K45" s="95"/>
      <c r="L45" s="95"/>
      <c r="M45" s="95">
        <v>3.2424</v>
      </c>
      <c r="N45" s="95"/>
      <c r="O45" s="95"/>
      <c r="P45" s="95"/>
      <c r="Q45" s="17"/>
      <c r="R45" s="95"/>
      <c r="S45" s="95"/>
      <c r="T45" s="95"/>
      <c r="U45" s="95"/>
      <c r="V45" s="95"/>
      <c r="W45" s="95"/>
      <c r="X45" s="95"/>
    </row>
    <row r="46" s="39" customFormat="1" customHeight="1" spans="1:24">
      <c r="A46" s="94" t="s">
        <v>53</v>
      </c>
      <c r="B46" s="93" t="s">
        <v>212</v>
      </c>
      <c r="C46" s="81" t="s">
        <v>213</v>
      </c>
      <c r="D46" s="93" t="s">
        <v>72</v>
      </c>
      <c r="E46" s="93" t="s">
        <v>73</v>
      </c>
      <c r="F46" s="93" t="s">
        <v>214</v>
      </c>
      <c r="G46" s="93" t="s">
        <v>215</v>
      </c>
      <c r="H46" s="95">
        <v>3</v>
      </c>
      <c r="I46" s="95">
        <v>3</v>
      </c>
      <c r="J46" s="95"/>
      <c r="K46" s="95"/>
      <c r="L46" s="95"/>
      <c r="M46" s="95">
        <v>3</v>
      </c>
      <c r="N46" s="95"/>
      <c r="O46" s="95"/>
      <c r="P46" s="95"/>
      <c r="Q46" s="17"/>
      <c r="R46" s="95"/>
      <c r="S46" s="95"/>
      <c r="T46" s="95"/>
      <c r="U46" s="95"/>
      <c r="V46" s="95"/>
      <c r="W46" s="95"/>
      <c r="X46" s="95"/>
    </row>
    <row r="47" s="39" customFormat="1" customHeight="1" spans="1:24">
      <c r="A47" s="94" t="s">
        <v>53</v>
      </c>
      <c r="B47" s="93" t="s">
        <v>212</v>
      </c>
      <c r="C47" s="81" t="s">
        <v>213</v>
      </c>
      <c r="D47" s="93" t="s">
        <v>72</v>
      </c>
      <c r="E47" s="93" t="s">
        <v>73</v>
      </c>
      <c r="F47" s="93" t="s">
        <v>214</v>
      </c>
      <c r="G47" s="93" t="s">
        <v>215</v>
      </c>
      <c r="H47" s="95">
        <v>1.632</v>
      </c>
      <c r="I47" s="95">
        <v>1.632</v>
      </c>
      <c r="J47" s="95"/>
      <c r="K47" s="95"/>
      <c r="L47" s="95"/>
      <c r="M47" s="95">
        <v>1.632</v>
      </c>
      <c r="N47" s="95"/>
      <c r="O47" s="95"/>
      <c r="P47" s="95"/>
      <c r="Q47" s="17"/>
      <c r="R47" s="95"/>
      <c r="S47" s="95"/>
      <c r="T47" s="95"/>
      <c r="U47" s="95"/>
      <c r="V47" s="95"/>
      <c r="W47" s="95"/>
      <c r="X47" s="95"/>
    </row>
    <row r="48" s="39" customFormat="1" customHeight="1" spans="1:24">
      <c r="A48" s="94" t="s">
        <v>53</v>
      </c>
      <c r="B48" s="93" t="s">
        <v>212</v>
      </c>
      <c r="C48" s="81" t="s">
        <v>213</v>
      </c>
      <c r="D48" s="93" t="s">
        <v>72</v>
      </c>
      <c r="E48" s="93" t="s">
        <v>73</v>
      </c>
      <c r="F48" s="93" t="s">
        <v>214</v>
      </c>
      <c r="G48" s="93" t="s">
        <v>215</v>
      </c>
      <c r="H48" s="95">
        <v>0.4973</v>
      </c>
      <c r="I48" s="95">
        <v>0.4973</v>
      </c>
      <c r="J48" s="95"/>
      <c r="K48" s="95"/>
      <c r="L48" s="95"/>
      <c r="M48" s="95">
        <v>0.4973</v>
      </c>
      <c r="N48" s="95"/>
      <c r="O48" s="95"/>
      <c r="P48" s="95"/>
      <c r="Q48" s="17"/>
      <c r="R48" s="95"/>
      <c r="S48" s="95"/>
      <c r="T48" s="95"/>
      <c r="U48" s="95"/>
      <c r="V48" s="95"/>
      <c r="W48" s="95"/>
      <c r="X48" s="95"/>
    </row>
    <row r="49" s="39" customFormat="1" customHeight="1" spans="1:24">
      <c r="A49" s="94" t="s">
        <v>53</v>
      </c>
      <c r="B49" s="93" t="s">
        <v>212</v>
      </c>
      <c r="C49" s="81" t="s">
        <v>213</v>
      </c>
      <c r="D49" s="93" t="s">
        <v>108</v>
      </c>
      <c r="E49" s="93" t="s">
        <v>109</v>
      </c>
      <c r="F49" s="93" t="s">
        <v>159</v>
      </c>
      <c r="G49" s="93" t="s">
        <v>160</v>
      </c>
      <c r="H49" s="95">
        <v>0.384</v>
      </c>
      <c r="I49" s="95">
        <v>0.384</v>
      </c>
      <c r="J49" s="95"/>
      <c r="K49" s="95"/>
      <c r="L49" s="95"/>
      <c r="M49" s="95">
        <v>0.384</v>
      </c>
      <c r="N49" s="95"/>
      <c r="O49" s="95"/>
      <c r="P49" s="95"/>
      <c r="Q49" s="17"/>
      <c r="R49" s="95"/>
      <c r="S49" s="95"/>
      <c r="T49" s="95"/>
      <c r="U49" s="95"/>
      <c r="V49" s="95"/>
      <c r="W49" s="95"/>
      <c r="X49" s="95"/>
    </row>
    <row r="50" s="39" customFormat="1" customHeight="1" spans="1:24">
      <c r="A50" s="94" t="s">
        <v>53</v>
      </c>
      <c r="B50" s="93" t="s">
        <v>216</v>
      </c>
      <c r="C50" s="81" t="s">
        <v>217</v>
      </c>
      <c r="D50" s="93" t="s">
        <v>72</v>
      </c>
      <c r="E50" s="93" t="s">
        <v>73</v>
      </c>
      <c r="F50" s="93" t="s">
        <v>161</v>
      </c>
      <c r="G50" s="93" t="s">
        <v>162</v>
      </c>
      <c r="H50" s="95">
        <v>104.0472</v>
      </c>
      <c r="I50" s="95">
        <v>104.0472</v>
      </c>
      <c r="J50" s="95"/>
      <c r="K50" s="95"/>
      <c r="L50" s="95"/>
      <c r="M50" s="95">
        <v>104.0472</v>
      </c>
      <c r="N50" s="95"/>
      <c r="O50" s="95"/>
      <c r="P50" s="95"/>
      <c r="Q50" s="17"/>
      <c r="R50" s="95"/>
      <c r="S50" s="95"/>
      <c r="T50" s="95"/>
      <c r="U50" s="95"/>
      <c r="V50" s="95"/>
      <c r="W50" s="95"/>
      <c r="X50" s="95"/>
    </row>
    <row r="51" s="39" customFormat="1" customHeight="1" spans="1:24">
      <c r="A51" s="94" t="s">
        <v>53</v>
      </c>
      <c r="B51" s="93" t="s">
        <v>218</v>
      </c>
      <c r="C51" s="81" t="s">
        <v>219</v>
      </c>
      <c r="D51" s="93" t="s">
        <v>72</v>
      </c>
      <c r="E51" s="93" t="s">
        <v>73</v>
      </c>
      <c r="F51" s="93" t="s">
        <v>214</v>
      </c>
      <c r="G51" s="93" t="s">
        <v>215</v>
      </c>
      <c r="H51" s="95">
        <v>3.6</v>
      </c>
      <c r="I51" s="95">
        <v>3.6</v>
      </c>
      <c r="J51" s="95"/>
      <c r="K51" s="95"/>
      <c r="L51" s="95"/>
      <c r="M51" s="95">
        <v>3.6</v>
      </c>
      <c r="N51" s="95"/>
      <c r="O51" s="95"/>
      <c r="P51" s="95"/>
      <c r="Q51" s="17"/>
      <c r="R51" s="95"/>
      <c r="S51" s="95"/>
      <c r="T51" s="95"/>
      <c r="U51" s="95"/>
      <c r="V51" s="95"/>
      <c r="W51" s="95"/>
      <c r="X51" s="95"/>
    </row>
    <row r="52" s="39" customFormat="1" customHeight="1" spans="1:24">
      <c r="A52" s="83" t="s">
        <v>30</v>
      </c>
      <c r="B52" s="83"/>
      <c r="C52" s="83"/>
      <c r="D52" s="83"/>
      <c r="E52" s="83"/>
      <c r="F52" s="83"/>
      <c r="G52" s="83"/>
      <c r="H52" s="95">
        <v>1958.839857</v>
      </c>
      <c r="I52" s="95">
        <v>1958.839857</v>
      </c>
      <c r="J52" s="95"/>
      <c r="K52" s="95"/>
      <c r="L52" s="95"/>
      <c r="M52" s="95">
        <v>1958.839857</v>
      </c>
      <c r="N52" s="95"/>
      <c r="O52" s="95"/>
      <c r="P52" s="95"/>
      <c r="Q52" s="95"/>
      <c r="R52" s="95"/>
      <c r="S52" s="95"/>
      <c r="T52" s="95"/>
      <c r="U52" s="95"/>
      <c r="V52" s="95"/>
      <c r="W52" s="95"/>
      <c r="X52" s="95"/>
    </row>
  </sheetData>
  <mergeCells count="31">
    <mergeCell ref="V1:X1"/>
    <mergeCell ref="A2:X2"/>
    <mergeCell ref="A3:G3"/>
    <mergeCell ref="I4:X4"/>
    <mergeCell ref="I5:N5"/>
    <mergeCell ref="O5:Q5"/>
    <mergeCell ref="S5:X5"/>
    <mergeCell ref="I6:J6"/>
    <mergeCell ref="A52:G52"/>
    <mergeCell ref="A4:A7"/>
    <mergeCell ref="B4:B7"/>
    <mergeCell ref="C4:C7"/>
    <mergeCell ref="D4:D7"/>
    <mergeCell ref="E4:E7"/>
    <mergeCell ref="F4:F7"/>
    <mergeCell ref="G4:G7"/>
    <mergeCell ref="H4: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196527777777778" right="0.196527777777778" top="0.354166666666667" bottom="0.236111111111111" header="0.236111111111111" footer="0.0784722222222222"/>
  <pageSetup paperSize="1" scale="65"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1"/>
  <sheetViews>
    <sheetView showZeros="0" topLeftCell="A2" workbookViewId="0">
      <selection activeCell="J21" sqref="J21"/>
    </sheetView>
  </sheetViews>
  <sheetFormatPr defaultColWidth="8.85" defaultRowHeight="15" customHeight="1"/>
  <cols>
    <col min="1" max="1" width="12.5" customWidth="1"/>
    <col min="2" max="2" width="18.75" customWidth="1"/>
    <col min="3" max="3" width="18.5" customWidth="1"/>
    <col min="4" max="4" width="14.125" customWidth="1"/>
    <col min="5" max="5" width="6.875" customWidth="1"/>
    <col min="6" max="6" width="9.375" customWidth="1"/>
    <col min="7" max="8" width="6.625" customWidth="1"/>
    <col min="9" max="11" width="7.25" customWidth="1"/>
    <col min="12" max="13" width="4.875" customWidth="1"/>
    <col min="14" max="14" width="4.625" customWidth="1"/>
    <col min="15" max="15" width="5" customWidth="1"/>
    <col min="16" max="16" width="5.5" customWidth="1"/>
    <col min="17" max="17" width="4.875" customWidth="1"/>
    <col min="18" max="18" width="2.5" customWidth="1"/>
    <col min="19" max="19" width="4.625" customWidth="1"/>
    <col min="20" max="20" width="5.25" customWidth="1"/>
    <col min="21" max="21" width="5.125" customWidth="1"/>
    <col min="22" max="22" width="5.5" customWidth="1"/>
    <col min="23" max="23" width="5.25" customWidth="1"/>
  </cols>
  <sheetData>
    <row r="1" s="1" customFormat="1" ht="18.75" customHeight="1" spans="1:23">
      <c r="A1" s="50"/>
      <c r="B1" s="50"/>
      <c r="C1" s="50"/>
      <c r="D1" s="50"/>
      <c r="E1" s="50"/>
      <c r="F1" s="50"/>
      <c r="G1" s="50"/>
      <c r="H1" s="50"/>
      <c r="I1" s="50"/>
      <c r="J1" s="50"/>
      <c r="K1" s="50"/>
      <c r="L1" s="50"/>
      <c r="M1" s="50"/>
      <c r="N1" s="89"/>
      <c r="O1" s="89"/>
      <c r="P1" s="89"/>
      <c r="Q1" s="89"/>
      <c r="R1" s="89"/>
      <c r="S1" s="89"/>
      <c r="T1" s="89"/>
      <c r="U1" s="89" t="s">
        <v>220</v>
      </c>
      <c r="V1" s="89"/>
      <c r="W1" s="89"/>
    </row>
    <row r="2" ht="45" customHeight="1" spans="1:23">
      <c r="A2" s="51" t="s">
        <v>221</v>
      </c>
      <c r="B2" s="51"/>
      <c r="C2" s="51"/>
      <c r="D2" s="51"/>
      <c r="E2" s="51"/>
      <c r="F2" s="51"/>
      <c r="G2" s="51"/>
      <c r="H2" s="51"/>
      <c r="I2" s="51"/>
      <c r="J2" s="51"/>
      <c r="K2" s="51"/>
      <c r="L2" s="51"/>
      <c r="M2" s="51"/>
      <c r="N2" s="90"/>
      <c r="O2" s="90"/>
      <c r="P2" s="90"/>
      <c r="Q2" s="90"/>
      <c r="R2" s="90"/>
      <c r="S2" s="90"/>
      <c r="T2" s="90"/>
      <c r="U2" s="90"/>
      <c r="V2" s="90"/>
      <c r="W2" s="90"/>
    </row>
    <row r="3" s="1" customFormat="1" ht="26" customHeight="1" spans="1:23">
      <c r="A3" s="78" t="s">
        <v>2</v>
      </c>
      <c r="B3" s="78"/>
      <c r="C3" s="78"/>
      <c r="D3" s="78"/>
      <c r="E3" s="78"/>
      <c r="F3" s="78"/>
      <c r="G3" s="78"/>
      <c r="H3" s="78"/>
      <c r="I3" s="50"/>
      <c r="J3" s="50"/>
      <c r="K3" s="50"/>
      <c r="L3" s="50"/>
      <c r="M3" s="50"/>
      <c r="N3" s="60"/>
      <c r="O3" s="60"/>
      <c r="P3" s="60"/>
      <c r="Q3" s="60"/>
      <c r="R3" s="60"/>
      <c r="S3" s="60"/>
      <c r="T3" s="60"/>
      <c r="U3" s="60"/>
      <c r="V3" s="60"/>
      <c r="W3" s="60" t="s">
        <v>27</v>
      </c>
    </row>
    <row r="4" ht="18.75" customHeight="1" spans="1:23">
      <c r="A4" s="79" t="s">
        <v>222</v>
      </c>
      <c r="B4" s="79" t="s">
        <v>139</v>
      </c>
      <c r="C4" s="79" t="s">
        <v>140</v>
      </c>
      <c r="D4" s="79" t="s">
        <v>223</v>
      </c>
      <c r="E4" s="79" t="s">
        <v>141</v>
      </c>
      <c r="F4" s="79" t="s">
        <v>142</v>
      </c>
      <c r="G4" s="79" t="s">
        <v>143</v>
      </c>
      <c r="H4" s="79" t="s">
        <v>144</v>
      </c>
      <c r="I4" s="84" t="s">
        <v>30</v>
      </c>
      <c r="J4" s="84" t="s">
        <v>224</v>
      </c>
      <c r="K4" s="79"/>
      <c r="L4" s="79"/>
      <c r="M4" s="79"/>
      <c r="N4" s="79" t="s">
        <v>146</v>
      </c>
      <c r="O4" s="79"/>
      <c r="P4" s="79"/>
      <c r="Q4" s="79" t="s">
        <v>36</v>
      </c>
      <c r="R4" s="79" t="s">
        <v>37</v>
      </c>
      <c r="S4" s="79"/>
      <c r="T4" s="79"/>
      <c r="U4" s="79"/>
      <c r="V4" s="79"/>
      <c r="W4" s="79"/>
    </row>
    <row r="5" ht="18.75" customHeight="1" spans="1:23">
      <c r="A5" s="79"/>
      <c r="B5" s="79"/>
      <c r="C5" s="79"/>
      <c r="D5" s="79"/>
      <c r="E5" s="79"/>
      <c r="F5" s="79"/>
      <c r="G5" s="79"/>
      <c r="H5" s="79"/>
      <c r="I5" s="84" t="s">
        <v>147</v>
      </c>
      <c r="J5" s="84" t="s">
        <v>148</v>
      </c>
      <c r="K5" s="79"/>
      <c r="L5" s="79" t="s">
        <v>34</v>
      </c>
      <c r="M5" s="79" t="s">
        <v>35</v>
      </c>
      <c r="N5" s="79" t="s">
        <v>33</v>
      </c>
      <c r="O5" s="79" t="s">
        <v>34</v>
      </c>
      <c r="P5" s="79" t="s">
        <v>35</v>
      </c>
      <c r="Q5" s="79" t="s">
        <v>36</v>
      </c>
      <c r="R5" s="79" t="s">
        <v>32</v>
      </c>
      <c r="S5" s="79" t="s">
        <v>38</v>
      </c>
      <c r="T5" s="79" t="s">
        <v>39</v>
      </c>
      <c r="U5" s="79" t="s">
        <v>40</v>
      </c>
      <c r="V5" s="79" t="s">
        <v>41</v>
      </c>
      <c r="W5" s="79" t="s">
        <v>42</v>
      </c>
    </row>
    <row r="6" ht="18.75" customHeight="1" spans="1:23">
      <c r="A6" s="79"/>
      <c r="B6" s="79"/>
      <c r="C6" s="79"/>
      <c r="D6" s="79"/>
      <c r="E6" s="79"/>
      <c r="F6" s="79"/>
      <c r="G6" s="79"/>
      <c r="H6" s="79"/>
      <c r="I6" s="84"/>
      <c r="J6" s="84" t="s">
        <v>33</v>
      </c>
      <c r="K6" s="79"/>
      <c r="L6" s="79" t="s">
        <v>34</v>
      </c>
      <c r="M6" s="79" t="s">
        <v>35</v>
      </c>
      <c r="N6" s="79" t="s">
        <v>33</v>
      </c>
      <c r="O6" s="79" t="s">
        <v>34</v>
      </c>
      <c r="P6" s="79" t="s">
        <v>35</v>
      </c>
      <c r="Q6" s="79"/>
      <c r="R6" s="79" t="s">
        <v>32</v>
      </c>
      <c r="S6" s="79" t="s">
        <v>38</v>
      </c>
      <c r="T6" s="79" t="s">
        <v>39</v>
      </c>
      <c r="U6" s="79" t="s">
        <v>40</v>
      </c>
      <c r="V6" s="79" t="s">
        <v>41</v>
      </c>
      <c r="W6" s="79" t="s">
        <v>42</v>
      </c>
    </row>
    <row r="7" s="1" customFormat="1" ht="45" customHeight="1" spans="1:23">
      <c r="A7" s="54"/>
      <c r="B7" s="54"/>
      <c r="C7" s="54"/>
      <c r="D7" s="54"/>
      <c r="E7" s="54"/>
      <c r="F7" s="54"/>
      <c r="G7" s="54"/>
      <c r="H7" s="54"/>
      <c r="I7" s="55"/>
      <c r="J7" s="55" t="s">
        <v>32</v>
      </c>
      <c r="K7" s="54" t="s">
        <v>225</v>
      </c>
      <c r="L7" s="54"/>
      <c r="M7" s="54"/>
      <c r="N7" s="54"/>
      <c r="O7" s="54"/>
      <c r="P7" s="54"/>
      <c r="Q7" s="54"/>
      <c r="R7" s="54"/>
      <c r="S7" s="54"/>
      <c r="T7" s="54"/>
      <c r="U7" s="54"/>
      <c r="V7" s="54"/>
      <c r="W7" s="54"/>
    </row>
    <row r="8" s="39" customFormat="1" ht="18.75" customHeight="1" spans="1:23">
      <c r="A8" s="80" t="s">
        <v>43</v>
      </c>
      <c r="B8" s="80">
        <v>2</v>
      </c>
      <c r="C8" s="80">
        <v>3</v>
      </c>
      <c r="D8" s="80">
        <v>4</v>
      </c>
      <c r="E8" s="80">
        <v>5</v>
      </c>
      <c r="F8" s="80">
        <v>6</v>
      </c>
      <c r="G8" s="80">
        <v>7</v>
      </c>
      <c r="H8" s="80">
        <v>8</v>
      </c>
      <c r="I8" s="80">
        <v>9</v>
      </c>
      <c r="J8" s="80">
        <v>10</v>
      </c>
      <c r="K8" s="80">
        <v>11</v>
      </c>
      <c r="L8" s="80">
        <v>12</v>
      </c>
      <c r="M8" s="80">
        <v>13</v>
      </c>
      <c r="N8" s="80">
        <v>14</v>
      </c>
      <c r="O8" s="80">
        <v>15</v>
      </c>
      <c r="P8" s="80">
        <v>16</v>
      </c>
      <c r="Q8" s="80">
        <v>17</v>
      </c>
      <c r="R8" s="80">
        <v>18</v>
      </c>
      <c r="S8" s="80">
        <v>19</v>
      </c>
      <c r="T8" s="80">
        <v>20</v>
      </c>
      <c r="U8" s="80">
        <v>21</v>
      </c>
      <c r="V8" s="80">
        <v>22</v>
      </c>
      <c r="W8" s="80">
        <v>23</v>
      </c>
    </row>
    <row r="9" s="77" customFormat="1" ht="30" customHeight="1" spans="1:23">
      <c r="A9" s="81"/>
      <c r="B9" s="81"/>
      <c r="C9" s="81" t="s">
        <v>226</v>
      </c>
      <c r="D9" s="81"/>
      <c r="E9" s="81"/>
      <c r="F9" s="81"/>
      <c r="G9" s="81"/>
      <c r="H9" s="81"/>
      <c r="I9" s="85">
        <v>200</v>
      </c>
      <c r="J9" s="85">
        <v>200</v>
      </c>
      <c r="K9" s="85">
        <v>200</v>
      </c>
      <c r="L9" s="86"/>
      <c r="M9" s="86"/>
      <c r="N9" s="86"/>
      <c r="O9" s="86"/>
      <c r="P9" s="86"/>
      <c r="Q9" s="86"/>
      <c r="R9" s="86"/>
      <c r="S9" s="86"/>
      <c r="T9" s="86"/>
      <c r="U9" s="86"/>
      <c r="V9" s="86"/>
      <c r="W9" s="86"/>
    </row>
    <row r="10" s="77" customFormat="1" ht="30" customHeight="1" spans="1:23">
      <c r="A10" s="81" t="s">
        <v>227</v>
      </c>
      <c r="B10" s="81" t="s">
        <v>228</v>
      </c>
      <c r="C10" s="81" t="s">
        <v>226</v>
      </c>
      <c r="D10" s="81" t="s">
        <v>53</v>
      </c>
      <c r="E10" s="81" t="s">
        <v>78</v>
      </c>
      <c r="F10" s="81" t="s">
        <v>79</v>
      </c>
      <c r="G10" s="81" t="s">
        <v>180</v>
      </c>
      <c r="H10" s="81" t="s">
        <v>181</v>
      </c>
      <c r="I10" s="85">
        <v>200</v>
      </c>
      <c r="J10" s="85">
        <v>200</v>
      </c>
      <c r="K10" s="85">
        <v>200</v>
      </c>
      <c r="L10" s="86"/>
      <c r="M10" s="86"/>
      <c r="N10" s="86"/>
      <c r="O10" s="86"/>
      <c r="P10" s="86"/>
      <c r="Q10" s="86"/>
      <c r="R10" s="86"/>
      <c r="S10" s="86"/>
      <c r="T10" s="86"/>
      <c r="U10" s="86"/>
      <c r="V10" s="86"/>
      <c r="W10" s="86"/>
    </row>
    <row r="11" s="77" customFormat="1" ht="30" customHeight="1" spans="1:23">
      <c r="A11" s="82"/>
      <c r="B11" s="82"/>
      <c r="C11" s="81" t="s">
        <v>229</v>
      </c>
      <c r="D11" s="82"/>
      <c r="E11" s="82"/>
      <c r="F11" s="82"/>
      <c r="G11" s="82"/>
      <c r="H11" s="82"/>
      <c r="I11" s="85">
        <v>5</v>
      </c>
      <c r="J11" s="85">
        <v>5</v>
      </c>
      <c r="K11" s="85">
        <v>5</v>
      </c>
      <c r="L11" s="86"/>
      <c r="M11" s="86"/>
      <c r="N11" s="86"/>
      <c r="O11" s="86"/>
      <c r="P11" s="82"/>
      <c r="Q11" s="86"/>
      <c r="R11" s="86"/>
      <c r="S11" s="86"/>
      <c r="T11" s="86"/>
      <c r="U11" s="86"/>
      <c r="V11" s="86"/>
      <c r="W11" s="86"/>
    </row>
    <row r="12" s="77" customFormat="1" ht="30" customHeight="1" spans="1:23">
      <c r="A12" s="81" t="s">
        <v>230</v>
      </c>
      <c r="B12" s="81" t="s">
        <v>231</v>
      </c>
      <c r="C12" s="81" t="s">
        <v>229</v>
      </c>
      <c r="D12" s="81" t="s">
        <v>53</v>
      </c>
      <c r="E12" s="81" t="s">
        <v>78</v>
      </c>
      <c r="F12" s="81" t="s">
        <v>79</v>
      </c>
      <c r="G12" s="81" t="s">
        <v>180</v>
      </c>
      <c r="H12" s="81" t="s">
        <v>181</v>
      </c>
      <c r="I12" s="85">
        <v>5</v>
      </c>
      <c r="J12" s="85">
        <v>5</v>
      </c>
      <c r="K12" s="85">
        <v>5</v>
      </c>
      <c r="L12" s="86"/>
      <c r="M12" s="86"/>
      <c r="N12" s="86"/>
      <c r="O12" s="86"/>
      <c r="P12" s="82"/>
      <c r="Q12" s="86"/>
      <c r="R12" s="86"/>
      <c r="S12" s="86"/>
      <c r="T12" s="86"/>
      <c r="U12" s="86"/>
      <c r="V12" s="86"/>
      <c r="W12" s="86"/>
    </row>
    <row r="13" s="77" customFormat="1" ht="30" customHeight="1" spans="1:23">
      <c r="A13" s="82"/>
      <c r="B13" s="82"/>
      <c r="C13" s="81" t="s">
        <v>232</v>
      </c>
      <c r="D13" s="82"/>
      <c r="E13" s="82"/>
      <c r="F13" s="82"/>
      <c r="G13" s="82"/>
      <c r="H13" s="82"/>
      <c r="I13" s="85">
        <v>3</v>
      </c>
      <c r="J13" s="85">
        <v>3</v>
      </c>
      <c r="K13" s="85">
        <v>3</v>
      </c>
      <c r="L13" s="86"/>
      <c r="M13" s="86"/>
      <c r="N13" s="86"/>
      <c r="O13" s="86"/>
      <c r="P13" s="82"/>
      <c r="Q13" s="86"/>
      <c r="R13" s="86"/>
      <c r="S13" s="86"/>
      <c r="T13" s="86"/>
      <c r="U13" s="86"/>
      <c r="V13" s="86"/>
      <c r="W13" s="86"/>
    </row>
    <row r="14" s="77" customFormat="1" ht="30" customHeight="1" spans="1:23">
      <c r="A14" s="81" t="s">
        <v>230</v>
      </c>
      <c r="B14" s="81" t="s">
        <v>233</v>
      </c>
      <c r="C14" s="81" t="s">
        <v>232</v>
      </c>
      <c r="D14" s="81" t="s">
        <v>53</v>
      </c>
      <c r="E14" s="81" t="s">
        <v>74</v>
      </c>
      <c r="F14" s="81" t="s">
        <v>75</v>
      </c>
      <c r="G14" s="81" t="s">
        <v>194</v>
      </c>
      <c r="H14" s="81" t="s">
        <v>195</v>
      </c>
      <c r="I14" s="85">
        <v>3</v>
      </c>
      <c r="J14" s="85">
        <v>3</v>
      </c>
      <c r="K14" s="85">
        <v>3</v>
      </c>
      <c r="L14" s="86"/>
      <c r="M14" s="86"/>
      <c r="N14" s="86"/>
      <c r="O14" s="86"/>
      <c r="P14" s="82"/>
      <c r="Q14" s="86"/>
      <c r="R14" s="86"/>
      <c r="S14" s="86"/>
      <c r="T14" s="86"/>
      <c r="U14" s="86"/>
      <c r="V14" s="86"/>
      <c r="W14" s="86"/>
    </row>
    <row r="15" s="77" customFormat="1" ht="30" customHeight="1" spans="1:23">
      <c r="A15" s="82"/>
      <c r="B15" s="82"/>
      <c r="C15" s="81" t="s">
        <v>234</v>
      </c>
      <c r="D15" s="82"/>
      <c r="E15" s="82"/>
      <c r="F15" s="82"/>
      <c r="G15" s="82"/>
      <c r="H15" s="82"/>
      <c r="I15" s="85">
        <v>10</v>
      </c>
      <c r="J15" s="85">
        <v>10</v>
      </c>
      <c r="K15" s="85">
        <v>10</v>
      </c>
      <c r="L15" s="86"/>
      <c r="M15" s="86"/>
      <c r="N15" s="86"/>
      <c r="O15" s="86"/>
      <c r="P15" s="82"/>
      <c r="Q15" s="86"/>
      <c r="R15" s="86"/>
      <c r="S15" s="86"/>
      <c r="T15" s="86"/>
      <c r="U15" s="86"/>
      <c r="V15" s="86"/>
      <c r="W15" s="86"/>
    </row>
    <row r="16" s="77" customFormat="1" ht="30" customHeight="1" spans="1:23">
      <c r="A16" s="81" t="s">
        <v>230</v>
      </c>
      <c r="B16" s="81" t="s">
        <v>235</v>
      </c>
      <c r="C16" s="81" t="s">
        <v>234</v>
      </c>
      <c r="D16" s="81" t="s">
        <v>53</v>
      </c>
      <c r="E16" s="81" t="s">
        <v>76</v>
      </c>
      <c r="F16" s="81" t="s">
        <v>77</v>
      </c>
      <c r="G16" s="81" t="s">
        <v>190</v>
      </c>
      <c r="H16" s="81" t="s">
        <v>191</v>
      </c>
      <c r="I16" s="85">
        <v>10</v>
      </c>
      <c r="J16" s="85">
        <v>10</v>
      </c>
      <c r="K16" s="85">
        <v>10</v>
      </c>
      <c r="L16" s="86"/>
      <c r="M16" s="86"/>
      <c r="N16" s="86"/>
      <c r="O16" s="86"/>
      <c r="P16" s="82"/>
      <c r="Q16" s="86"/>
      <c r="R16" s="86"/>
      <c r="S16" s="86"/>
      <c r="T16" s="86"/>
      <c r="U16" s="86"/>
      <c r="V16" s="86"/>
      <c r="W16" s="86"/>
    </row>
    <row r="17" s="77" customFormat="1" ht="30" customHeight="1" spans="1:23">
      <c r="A17" s="82"/>
      <c r="B17" s="82"/>
      <c r="C17" s="81" t="s">
        <v>236</v>
      </c>
      <c r="D17" s="82"/>
      <c r="E17" s="82"/>
      <c r="F17" s="82"/>
      <c r="G17" s="82"/>
      <c r="H17" s="82"/>
      <c r="I17" s="85">
        <v>0.8316</v>
      </c>
      <c r="J17" s="85">
        <v>0.8316</v>
      </c>
      <c r="K17" s="85">
        <v>0.8316</v>
      </c>
      <c r="L17" s="86"/>
      <c r="M17" s="86"/>
      <c r="N17" s="86"/>
      <c r="O17" s="86"/>
      <c r="P17" s="82"/>
      <c r="Q17" s="86"/>
      <c r="R17" s="86"/>
      <c r="S17" s="86"/>
      <c r="T17" s="86"/>
      <c r="U17" s="86"/>
      <c r="V17" s="86"/>
      <c r="W17" s="86"/>
    </row>
    <row r="18" s="77" customFormat="1" ht="30" customHeight="1" spans="1:23">
      <c r="A18" s="81" t="s">
        <v>237</v>
      </c>
      <c r="B18" s="81" t="s">
        <v>238</v>
      </c>
      <c r="C18" s="81" t="s">
        <v>236</v>
      </c>
      <c r="D18" s="81" t="s">
        <v>53</v>
      </c>
      <c r="E18" s="81" t="s">
        <v>88</v>
      </c>
      <c r="F18" s="81" t="s">
        <v>89</v>
      </c>
      <c r="G18" s="81" t="s">
        <v>239</v>
      </c>
      <c r="H18" s="81" t="s">
        <v>240</v>
      </c>
      <c r="I18" s="85">
        <v>0.8316</v>
      </c>
      <c r="J18" s="85">
        <v>0.8316</v>
      </c>
      <c r="K18" s="85">
        <v>0.8316</v>
      </c>
      <c r="L18" s="86"/>
      <c r="M18" s="86"/>
      <c r="N18" s="86"/>
      <c r="O18" s="86"/>
      <c r="P18" s="82"/>
      <c r="Q18" s="86"/>
      <c r="R18" s="86"/>
      <c r="S18" s="86"/>
      <c r="T18" s="86"/>
      <c r="U18" s="86"/>
      <c r="V18" s="86"/>
      <c r="W18" s="86"/>
    </row>
    <row r="19" s="77" customFormat="1" ht="43" customHeight="1" spans="1:23">
      <c r="A19" s="82"/>
      <c r="B19" s="82"/>
      <c r="C19" s="81" t="s">
        <v>241</v>
      </c>
      <c r="D19" s="82"/>
      <c r="E19" s="82"/>
      <c r="F19" s="82"/>
      <c r="G19" s="82"/>
      <c r="H19" s="82"/>
      <c r="I19" s="85">
        <v>4</v>
      </c>
      <c r="J19" s="85">
        <v>4</v>
      </c>
      <c r="K19" s="85">
        <v>4</v>
      </c>
      <c r="L19" s="86"/>
      <c r="M19" s="86"/>
      <c r="N19" s="86"/>
      <c r="O19" s="86"/>
      <c r="P19" s="82"/>
      <c r="Q19" s="86"/>
      <c r="R19" s="86"/>
      <c r="S19" s="86"/>
      <c r="T19" s="86"/>
      <c r="U19" s="86"/>
      <c r="V19" s="86"/>
      <c r="W19" s="86"/>
    </row>
    <row r="20" s="77" customFormat="1" ht="43" customHeight="1" spans="1:23">
      <c r="A20" s="81" t="s">
        <v>237</v>
      </c>
      <c r="B20" s="81" t="s">
        <v>242</v>
      </c>
      <c r="C20" s="81" t="s">
        <v>241</v>
      </c>
      <c r="D20" s="81" t="s">
        <v>53</v>
      </c>
      <c r="E20" s="81" t="s">
        <v>74</v>
      </c>
      <c r="F20" s="81" t="s">
        <v>75</v>
      </c>
      <c r="G20" s="81" t="s">
        <v>190</v>
      </c>
      <c r="H20" s="81" t="s">
        <v>191</v>
      </c>
      <c r="I20" s="85">
        <v>4</v>
      </c>
      <c r="J20" s="85">
        <v>4</v>
      </c>
      <c r="K20" s="85">
        <v>4</v>
      </c>
      <c r="L20" s="86"/>
      <c r="M20" s="86"/>
      <c r="N20" s="86"/>
      <c r="O20" s="86"/>
      <c r="P20" s="82"/>
      <c r="Q20" s="86"/>
      <c r="R20" s="86"/>
      <c r="S20" s="86"/>
      <c r="T20" s="86"/>
      <c r="U20" s="86"/>
      <c r="V20" s="86"/>
      <c r="W20" s="86"/>
    </row>
    <row r="21" s="39" customFormat="1" ht="30" customHeight="1" spans="1:23">
      <c r="A21" s="83" t="s">
        <v>30</v>
      </c>
      <c r="B21" s="83"/>
      <c r="C21" s="83"/>
      <c r="D21" s="83"/>
      <c r="E21" s="83"/>
      <c r="F21" s="83"/>
      <c r="G21" s="83"/>
      <c r="H21" s="83"/>
      <c r="I21" s="87">
        <v>222.8316</v>
      </c>
      <c r="J21" s="87">
        <v>222.8316</v>
      </c>
      <c r="K21" s="87">
        <v>222.8316</v>
      </c>
      <c r="L21" s="88"/>
      <c r="M21" s="88"/>
      <c r="N21" s="88"/>
      <c r="O21" s="88"/>
      <c r="P21" s="88"/>
      <c r="Q21" s="88"/>
      <c r="R21" s="88"/>
      <c r="S21" s="88"/>
      <c r="T21" s="88"/>
      <c r="U21" s="88"/>
      <c r="V21" s="88"/>
      <c r="W21" s="88"/>
    </row>
  </sheetData>
  <mergeCells count="29">
    <mergeCell ref="U1:W1"/>
    <mergeCell ref="A2:W2"/>
    <mergeCell ref="A3:H3"/>
    <mergeCell ref="J4:M4"/>
    <mergeCell ref="N4:P4"/>
    <mergeCell ref="R4:W4"/>
    <mergeCell ref="A21:H2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196527777777778" right="0.118055555555556" top="0.66875" bottom="0.511805555555556" header="0.472222222222222" footer="0.393055555555556"/>
  <pageSetup paperSize="1" scale="80"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3"/>
  <sheetViews>
    <sheetView showZeros="0" tabSelected="1" topLeftCell="A21" workbookViewId="0">
      <selection activeCell="J30" sqref="J30"/>
    </sheetView>
  </sheetViews>
  <sheetFormatPr defaultColWidth="8.85" defaultRowHeight="15" customHeight="1"/>
  <cols>
    <col min="1" max="1" width="10.125" customWidth="1"/>
    <col min="2" max="2" width="29.25" customWidth="1"/>
    <col min="3" max="3" width="10.75" customWidth="1"/>
    <col min="4" max="4" width="13.25" customWidth="1"/>
    <col min="5" max="5" width="18" customWidth="1"/>
    <col min="6" max="6" width="4.5" customWidth="1"/>
    <col min="7" max="7" width="12.625" customWidth="1"/>
    <col min="8" max="8" width="10" customWidth="1"/>
    <col min="9" max="9" width="10.5" customWidth="1"/>
    <col min="10" max="10" width="14.875" customWidth="1"/>
  </cols>
  <sheetData>
    <row r="1" ht="29" customHeight="1" spans="1:10">
      <c r="A1" s="8" t="s">
        <v>243</v>
      </c>
      <c r="B1" s="8"/>
      <c r="C1" s="8"/>
      <c r="D1" s="8"/>
      <c r="E1" s="8"/>
      <c r="F1" s="8"/>
      <c r="G1" s="8"/>
      <c r="H1" s="8"/>
      <c r="I1" s="8"/>
      <c r="J1" s="8"/>
    </row>
    <row r="2" ht="45" customHeight="1" spans="1:10">
      <c r="A2" s="32" t="s">
        <v>244</v>
      </c>
      <c r="B2" s="32"/>
      <c r="C2" s="32"/>
      <c r="D2" s="32"/>
      <c r="E2" s="32"/>
      <c r="F2" s="32"/>
      <c r="G2" s="32"/>
      <c r="H2" s="32"/>
      <c r="I2" s="32"/>
      <c r="J2" s="32"/>
    </row>
    <row r="3" s="1" customFormat="1" ht="26" customHeight="1" spans="1:10">
      <c r="A3" s="3" t="s">
        <v>2</v>
      </c>
      <c r="B3" s="3"/>
      <c r="C3" s="3"/>
      <c r="D3" s="3"/>
      <c r="E3" s="3"/>
      <c r="F3" s="3"/>
      <c r="G3" s="3"/>
      <c r="H3" s="3"/>
      <c r="I3" s="3"/>
      <c r="J3" s="3"/>
    </row>
    <row r="4" s="67" customFormat="1" ht="20.25" customHeight="1" spans="1:10">
      <c r="A4" s="33" t="s">
        <v>245</v>
      </c>
      <c r="B4" s="33" t="s">
        <v>246</v>
      </c>
      <c r="C4" s="33" t="s">
        <v>247</v>
      </c>
      <c r="D4" s="33" t="s">
        <v>248</v>
      </c>
      <c r="E4" s="33" t="s">
        <v>249</v>
      </c>
      <c r="F4" s="33" t="s">
        <v>250</v>
      </c>
      <c r="G4" s="33" t="s">
        <v>251</v>
      </c>
      <c r="H4" s="33" t="s">
        <v>252</v>
      </c>
      <c r="I4" s="33" t="s">
        <v>253</v>
      </c>
      <c r="J4" s="33" t="s">
        <v>254</v>
      </c>
    </row>
    <row r="5" s="67" customFormat="1" ht="46.5" customHeight="1" spans="1:10">
      <c r="A5" s="33"/>
      <c r="B5" s="33"/>
      <c r="C5" s="33"/>
      <c r="D5" s="33"/>
      <c r="E5" s="33"/>
      <c r="F5" s="33"/>
      <c r="G5" s="33"/>
      <c r="H5" s="33"/>
      <c r="I5" s="33"/>
      <c r="J5" s="33"/>
    </row>
    <row r="6" s="67" customFormat="1" ht="20.25" customHeight="1" spans="1:10">
      <c r="A6" s="68">
        <v>1</v>
      </c>
      <c r="B6" s="68">
        <v>2</v>
      </c>
      <c r="C6" s="34">
        <v>3</v>
      </c>
      <c r="D6" s="34">
        <v>4</v>
      </c>
      <c r="E6" s="34">
        <v>5</v>
      </c>
      <c r="F6" s="34">
        <v>6</v>
      </c>
      <c r="G6" s="34">
        <v>7</v>
      </c>
      <c r="H6" s="34">
        <v>8</v>
      </c>
      <c r="I6" s="34">
        <v>9</v>
      </c>
      <c r="J6" s="34">
        <v>10</v>
      </c>
    </row>
    <row r="7" s="67" customFormat="1" ht="26" customHeight="1" spans="1:10">
      <c r="A7" s="69" t="s">
        <v>53</v>
      </c>
      <c r="B7" s="70"/>
      <c r="C7" s="35"/>
      <c r="E7" s="36"/>
      <c r="F7" s="36"/>
      <c r="G7" s="36"/>
      <c r="H7" s="36"/>
      <c r="I7" s="36"/>
      <c r="J7" s="36"/>
    </row>
    <row r="8" s="67" customFormat="1" ht="79" customHeight="1" spans="1:10">
      <c r="A8" s="71" t="s">
        <v>236</v>
      </c>
      <c r="B8" s="72" t="s">
        <v>255</v>
      </c>
      <c r="C8" s="33"/>
      <c r="D8" s="33"/>
      <c r="E8" s="36"/>
      <c r="F8" s="36"/>
      <c r="G8" s="36"/>
      <c r="H8" s="36"/>
      <c r="I8" s="36"/>
      <c r="J8" s="36"/>
    </row>
    <row r="9" s="67" customFormat="1" ht="26" customHeight="1" spans="1:10">
      <c r="A9" s="35"/>
      <c r="B9" s="35"/>
      <c r="C9" s="35" t="s">
        <v>256</v>
      </c>
      <c r="D9" s="73" t="s">
        <v>257</v>
      </c>
      <c r="E9" s="75" t="s">
        <v>258</v>
      </c>
      <c r="F9" s="76" t="s">
        <v>259</v>
      </c>
      <c r="G9" s="33" t="s">
        <v>43</v>
      </c>
      <c r="H9" s="76" t="s">
        <v>260</v>
      </c>
      <c r="I9" s="76" t="s">
        <v>261</v>
      </c>
      <c r="J9" s="75" t="s">
        <v>262</v>
      </c>
    </row>
    <row r="10" s="67" customFormat="1" ht="26" customHeight="1" spans="1:10">
      <c r="A10" s="35"/>
      <c r="B10" s="35"/>
      <c r="C10" s="35" t="s">
        <v>256</v>
      </c>
      <c r="D10" s="73" t="s">
        <v>263</v>
      </c>
      <c r="E10" s="75" t="s">
        <v>264</v>
      </c>
      <c r="F10" s="76" t="s">
        <v>259</v>
      </c>
      <c r="G10" s="33" t="s">
        <v>265</v>
      </c>
      <c r="H10" s="76" t="s">
        <v>266</v>
      </c>
      <c r="I10" s="76" t="s">
        <v>261</v>
      </c>
      <c r="J10" s="75" t="s">
        <v>267</v>
      </c>
    </row>
    <row r="11" s="67" customFormat="1" ht="26" customHeight="1" spans="1:10">
      <c r="A11" s="35"/>
      <c r="B11" s="35"/>
      <c r="C11" s="35" t="s">
        <v>256</v>
      </c>
      <c r="D11" s="73" t="s">
        <v>268</v>
      </c>
      <c r="E11" s="75" t="s">
        <v>269</v>
      </c>
      <c r="F11" s="76" t="s">
        <v>259</v>
      </c>
      <c r="G11" s="33" t="s">
        <v>270</v>
      </c>
      <c r="H11" s="76" t="s">
        <v>271</v>
      </c>
      <c r="I11" s="76" t="s">
        <v>261</v>
      </c>
      <c r="J11" s="75" t="s">
        <v>272</v>
      </c>
    </row>
    <row r="12" s="67" customFormat="1" ht="26" customHeight="1" spans="1:10">
      <c r="A12" s="35"/>
      <c r="B12" s="35"/>
      <c r="C12" s="35" t="s">
        <v>273</v>
      </c>
      <c r="D12" s="73" t="s">
        <v>274</v>
      </c>
      <c r="E12" s="75" t="s">
        <v>275</v>
      </c>
      <c r="F12" s="76" t="s">
        <v>259</v>
      </c>
      <c r="G12" s="33" t="s">
        <v>276</v>
      </c>
      <c r="H12" s="76" t="s">
        <v>266</v>
      </c>
      <c r="I12" s="76" t="s">
        <v>277</v>
      </c>
      <c r="J12" s="75" t="s">
        <v>278</v>
      </c>
    </row>
    <row r="13" s="67" customFormat="1" ht="26" customHeight="1" spans="1:10">
      <c r="A13" s="35"/>
      <c r="B13" s="35"/>
      <c r="C13" s="35" t="s">
        <v>279</v>
      </c>
      <c r="D13" s="73" t="s">
        <v>280</v>
      </c>
      <c r="E13" s="75" t="s">
        <v>281</v>
      </c>
      <c r="F13" s="76" t="s">
        <v>259</v>
      </c>
      <c r="G13" s="33" t="s">
        <v>282</v>
      </c>
      <c r="H13" s="76" t="s">
        <v>266</v>
      </c>
      <c r="I13" s="76" t="s">
        <v>277</v>
      </c>
      <c r="J13" s="75" t="s">
        <v>283</v>
      </c>
    </row>
    <row r="14" s="67" customFormat="1" ht="161" customHeight="1" spans="1:10">
      <c r="A14" s="74" t="s">
        <v>234</v>
      </c>
      <c r="B14" s="35" t="s">
        <v>284</v>
      </c>
      <c r="C14" s="35"/>
      <c r="D14" s="35"/>
      <c r="E14" s="35"/>
      <c r="F14" s="35"/>
      <c r="G14" s="35"/>
      <c r="H14" s="35"/>
      <c r="I14" s="35"/>
      <c r="J14" s="35"/>
    </row>
    <row r="15" s="67" customFormat="1" ht="21" customHeight="1" spans="1:10">
      <c r="A15" s="35"/>
      <c r="B15" s="35"/>
      <c r="C15" s="35" t="s">
        <v>256</v>
      </c>
      <c r="D15" s="73" t="s">
        <v>257</v>
      </c>
      <c r="E15" s="75" t="s">
        <v>285</v>
      </c>
      <c r="F15" s="76" t="s">
        <v>286</v>
      </c>
      <c r="G15" s="33" t="s">
        <v>45</v>
      </c>
      <c r="H15" s="76" t="s">
        <v>287</v>
      </c>
      <c r="I15" s="76" t="s">
        <v>261</v>
      </c>
      <c r="J15" s="75" t="s">
        <v>288</v>
      </c>
    </row>
    <row r="16" s="67" customFormat="1" ht="21" customHeight="1" spans="1:10">
      <c r="A16" s="35"/>
      <c r="B16" s="35"/>
      <c r="C16" s="35" t="s">
        <v>256</v>
      </c>
      <c r="D16" s="73" t="s">
        <v>263</v>
      </c>
      <c r="E16" s="75" t="s">
        <v>289</v>
      </c>
      <c r="F16" s="76" t="s">
        <v>259</v>
      </c>
      <c r="G16" s="33" t="s">
        <v>265</v>
      </c>
      <c r="H16" s="76" t="s">
        <v>266</v>
      </c>
      <c r="I16" s="76" t="s">
        <v>261</v>
      </c>
      <c r="J16" s="75" t="s">
        <v>290</v>
      </c>
    </row>
    <row r="17" s="67" customFormat="1" ht="21" customHeight="1" spans="1:10">
      <c r="A17" s="35"/>
      <c r="B17" s="35"/>
      <c r="C17" s="35" t="s">
        <v>256</v>
      </c>
      <c r="D17" s="73" t="s">
        <v>291</v>
      </c>
      <c r="E17" s="75" t="s">
        <v>292</v>
      </c>
      <c r="F17" s="76" t="s">
        <v>286</v>
      </c>
      <c r="G17" s="33" t="s">
        <v>265</v>
      </c>
      <c r="H17" s="76" t="s">
        <v>266</v>
      </c>
      <c r="I17" s="76" t="s">
        <v>261</v>
      </c>
      <c r="J17" s="75" t="s">
        <v>293</v>
      </c>
    </row>
    <row r="18" s="67" customFormat="1" ht="26" customHeight="1" spans="1:10">
      <c r="A18" s="35"/>
      <c r="B18" s="35"/>
      <c r="C18" s="35" t="s">
        <v>273</v>
      </c>
      <c r="D18" s="73" t="s">
        <v>274</v>
      </c>
      <c r="E18" s="75" t="s">
        <v>294</v>
      </c>
      <c r="F18" s="76" t="s">
        <v>259</v>
      </c>
      <c r="G18" s="33" t="s">
        <v>294</v>
      </c>
      <c r="H18" s="76" t="s">
        <v>295</v>
      </c>
      <c r="I18" s="76" t="s">
        <v>277</v>
      </c>
      <c r="J18" s="75" t="s">
        <v>296</v>
      </c>
    </row>
    <row r="19" s="67" customFormat="1" ht="26" customHeight="1" spans="1:10">
      <c r="A19" s="35"/>
      <c r="B19" s="35"/>
      <c r="C19" s="35" t="s">
        <v>279</v>
      </c>
      <c r="D19" s="73" t="s">
        <v>280</v>
      </c>
      <c r="E19" s="75" t="s">
        <v>297</v>
      </c>
      <c r="F19" s="76" t="s">
        <v>259</v>
      </c>
      <c r="G19" s="33" t="s">
        <v>265</v>
      </c>
      <c r="H19" s="76" t="s">
        <v>266</v>
      </c>
      <c r="I19" s="76" t="s">
        <v>277</v>
      </c>
      <c r="J19" s="75" t="s">
        <v>298</v>
      </c>
    </row>
    <row r="20" s="67" customFormat="1" ht="242" customHeight="1" spans="1:10">
      <c r="A20" s="74" t="s">
        <v>229</v>
      </c>
      <c r="B20" s="35" t="s">
        <v>299</v>
      </c>
      <c r="C20" s="35"/>
      <c r="D20" s="35"/>
      <c r="E20" s="35"/>
      <c r="F20" s="35"/>
      <c r="G20" s="35"/>
      <c r="H20" s="35"/>
      <c r="I20" s="35"/>
      <c r="J20" s="35"/>
    </row>
    <row r="21" s="67" customFormat="1" ht="27" customHeight="1" spans="1:10">
      <c r="A21" s="35"/>
      <c r="B21" s="35"/>
      <c r="C21" s="35" t="s">
        <v>256</v>
      </c>
      <c r="D21" s="73" t="s">
        <v>257</v>
      </c>
      <c r="E21" s="75" t="s">
        <v>300</v>
      </c>
      <c r="F21" s="76" t="s">
        <v>286</v>
      </c>
      <c r="G21" s="33" t="s">
        <v>282</v>
      </c>
      <c r="H21" s="76" t="s">
        <v>266</v>
      </c>
      <c r="I21" s="76" t="s">
        <v>261</v>
      </c>
      <c r="J21" s="75" t="s">
        <v>301</v>
      </c>
    </row>
    <row r="22" s="67" customFormat="1" ht="27" customHeight="1" spans="1:10">
      <c r="A22" s="35"/>
      <c r="B22" s="35"/>
      <c r="C22" s="35" t="s">
        <v>256</v>
      </c>
      <c r="D22" s="73" t="s">
        <v>257</v>
      </c>
      <c r="E22" s="75" t="s">
        <v>302</v>
      </c>
      <c r="F22" s="76" t="s">
        <v>286</v>
      </c>
      <c r="G22" s="33" t="s">
        <v>282</v>
      </c>
      <c r="H22" s="76" t="s">
        <v>266</v>
      </c>
      <c r="I22" s="76" t="s">
        <v>261</v>
      </c>
      <c r="J22" s="75" t="s">
        <v>303</v>
      </c>
    </row>
    <row r="23" s="67" customFormat="1" ht="27" customHeight="1" spans="1:10">
      <c r="A23" s="35"/>
      <c r="B23" s="35"/>
      <c r="C23" s="35" t="s">
        <v>256</v>
      </c>
      <c r="D23" s="73" t="s">
        <v>257</v>
      </c>
      <c r="E23" s="75" t="s">
        <v>304</v>
      </c>
      <c r="F23" s="76" t="s">
        <v>286</v>
      </c>
      <c r="G23" s="33" t="s">
        <v>282</v>
      </c>
      <c r="H23" s="76" t="s">
        <v>266</v>
      </c>
      <c r="I23" s="76" t="s">
        <v>261</v>
      </c>
      <c r="J23" s="75" t="s">
        <v>305</v>
      </c>
    </row>
    <row r="24" s="67" customFormat="1" ht="27" customHeight="1" spans="1:10">
      <c r="A24" s="35"/>
      <c r="B24" s="35"/>
      <c r="C24" s="35" t="s">
        <v>273</v>
      </c>
      <c r="D24" s="73" t="s">
        <v>274</v>
      </c>
      <c r="E24" s="75" t="s">
        <v>306</v>
      </c>
      <c r="F24" s="76" t="s">
        <v>259</v>
      </c>
      <c r="G24" s="33" t="s">
        <v>307</v>
      </c>
      <c r="H24" s="76" t="s">
        <v>295</v>
      </c>
      <c r="I24" s="76" t="s">
        <v>277</v>
      </c>
      <c r="J24" s="75" t="s">
        <v>308</v>
      </c>
    </row>
    <row r="25" s="67" customFormat="1" ht="27" customHeight="1" spans="1:10">
      <c r="A25" s="35"/>
      <c r="B25" s="35"/>
      <c r="C25" s="35" t="s">
        <v>279</v>
      </c>
      <c r="D25" s="73" t="s">
        <v>280</v>
      </c>
      <c r="E25" s="75" t="s">
        <v>309</v>
      </c>
      <c r="F25" s="76" t="s">
        <v>286</v>
      </c>
      <c r="G25" s="33" t="s">
        <v>282</v>
      </c>
      <c r="H25" s="76" t="s">
        <v>266</v>
      </c>
      <c r="I25" s="76" t="s">
        <v>261</v>
      </c>
      <c r="J25" s="75" t="s">
        <v>310</v>
      </c>
    </row>
    <row r="26" s="67" customFormat="1" ht="105" customHeight="1" spans="1:10">
      <c r="A26" s="74" t="s">
        <v>226</v>
      </c>
      <c r="B26" s="35" t="s">
        <v>311</v>
      </c>
      <c r="C26" s="35"/>
      <c r="D26" s="35"/>
      <c r="E26" s="35"/>
      <c r="F26" s="35"/>
      <c r="G26" s="35"/>
      <c r="H26" s="35"/>
      <c r="I26" s="35"/>
      <c r="J26" s="35"/>
    </row>
    <row r="27" s="67" customFormat="1" ht="28" customHeight="1" spans="1:10">
      <c r="A27" s="35"/>
      <c r="B27" s="35"/>
      <c r="C27" s="35" t="s">
        <v>256</v>
      </c>
      <c r="D27" s="73" t="s">
        <v>257</v>
      </c>
      <c r="E27" s="75" t="s">
        <v>300</v>
      </c>
      <c r="F27" s="76" t="s">
        <v>286</v>
      </c>
      <c r="G27" s="33" t="s">
        <v>282</v>
      </c>
      <c r="H27" s="76" t="s">
        <v>266</v>
      </c>
      <c r="I27" s="76" t="s">
        <v>261</v>
      </c>
      <c r="J27" s="75" t="s">
        <v>301</v>
      </c>
    </row>
    <row r="28" s="67" customFormat="1" ht="28" customHeight="1" spans="1:10">
      <c r="A28" s="35"/>
      <c r="B28" s="35"/>
      <c r="C28" s="35" t="s">
        <v>256</v>
      </c>
      <c r="D28" s="73" t="s">
        <v>257</v>
      </c>
      <c r="E28" s="75" t="s">
        <v>302</v>
      </c>
      <c r="F28" s="76" t="s">
        <v>286</v>
      </c>
      <c r="G28" s="33" t="s">
        <v>282</v>
      </c>
      <c r="H28" s="76" t="s">
        <v>266</v>
      </c>
      <c r="I28" s="76" t="s">
        <v>261</v>
      </c>
      <c r="J28" s="75" t="s">
        <v>303</v>
      </c>
    </row>
    <row r="29" s="67" customFormat="1" ht="28" customHeight="1" spans="1:10">
      <c r="A29" s="35"/>
      <c r="B29" s="35"/>
      <c r="C29" s="35" t="s">
        <v>256</v>
      </c>
      <c r="D29" s="73" t="s">
        <v>257</v>
      </c>
      <c r="E29" s="75" t="s">
        <v>304</v>
      </c>
      <c r="F29" s="76" t="s">
        <v>286</v>
      </c>
      <c r="G29" s="33" t="s">
        <v>282</v>
      </c>
      <c r="H29" s="76" t="s">
        <v>266</v>
      </c>
      <c r="I29" s="76" t="s">
        <v>261</v>
      </c>
      <c r="J29" s="75" t="s">
        <v>305</v>
      </c>
    </row>
    <row r="30" s="67" customFormat="1" ht="28" customHeight="1" spans="1:10">
      <c r="A30" s="35"/>
      <c r="B30" s="35"/>
      <c r="C30" s="35" t="s">
        <v>273</v>
      </c>
      <c r="D30" s="73" t="s">
        <v>274</v>
      </c>
      <c r="E30" s="75" t="s">
        <v>306</v>
      </c>
      <c r="F30" s="76" t="s">
        <v>259</v>
      </c>
      <c r="G30" s="33" t="s">
        <v>307</v>
      </c>
      <c r="H30" s="76" t="s">
        <v>295</v>
      </c>
      <c r="I30" s="76" t="s">
        <v>277</v>
      </c>
      <c r="J30" s="75" t="s">
        <v>308</v>
      </c>
    </row>
    <row r="31" s="67" customFormat="1" ht="28" customHeight="1" spans="1:10">
      <c r="A31" s="35"/>
      <c r="B31" s="35"/>
      <c r="C31" s="35" t="s">
        <v>279</v>
      </c>
      <c r="D31" s="73" t="s">
        <v>280</v>
      </c>
      <c r="E31" s="75" t="s">
        <v>309</v>
      </c>
      <c r="F31" s="76" t="s">
        <v>259</v>
      </c>
      <c r="G31" s="33" t="s">
        <v>282</v>
      </c>
      <c r="H31" s="76" t="s">
        <v>266</v>
      </c>
      <c r="I31" s="76" t="s">
        <v>277</v>
      </c>
      <c r="J31" s="75" t="s">
        <v>312</v>
      </c>
    </row>
    <row r="32" s="67" customFormat="1" ht="174" customHeight="1" spans="1:10">
      <c r="A32" s="74" t="s">
        <v>232</v>
      </c>
      <c r="B32" s="35" t="s">
        <v>313</v>
      </c>
      <c r="C32" s="35"/>
      <c r="D32" s="35"/>
      <c r="E32" s="35"/>
      <c r="F32" s="35"/>
      <c r="G32" s="35"/>
      <c r="H32" s="35"/>
      <c r="I32" s="35"/>
      <c r="J32" s="35"/>
    </row>
    <row r="33" s="67" customFormat="1" ht="29" customHeight="1" spans="1:10">
      <c r="A33" s="35"/>
      <c r="B33" s="35"/>
      <c r="C33" s="35" t="s">
        <v>256</v>
      </c>
      <c r="D33" s="73" t="s">
        <v>257</v>
      </c>
      <c r="E33" s="75" t="s">
        <v>314</v>
      </c>
      <c r="F33" s="76" t="s">
        <v>315</v>
      </c>
      <c r="G33" s="33" t="s">
        <v>44</v>
      </c>
      <c r="H33" s="76" t="s">
        <v>316</v>
      </c>
      <c r="I33" s="76" t="s">
        <v>261</v>
      </c>
      <c r="J33" s="75" t="s">
        <v>317</v>
      </c>
    </row>
    <row r="34" s="67" customFormat="1" ht="29" customHeight="1" spans="1:10">
      <c r="A34" s="35"/>
      <c r="B34" s="35"/>
      <c r="C34" s="35" t="s">
        <v>256</v>
      </c>
      <c r="D34" s="73" t="s">
        <v>263</v>
      </c>
      <c r="E34" s="75" t="s">
        <v>318</v>
      </c>
      <c r="F34" s="76" t="s">
        <v>286</v>
      </c>
      <c r="G34" s="33" t="s">
        <v>282</v>
      </c>
      <c r="H34" s="76" t="s">
        <v>266</v>
      </c>
      <c r="I34" s="76" t="s">
        <v>261</v>
      </c>
      <c r="J34" s="75" t="s">
        <v>319</v>
      </c>
    </row>
    <row r="35" s="67" customFormat="1" ht="63" customHeight="1" spans="1:10">
      <c r="A35" s="35"/>
      <c r="B35" s="35"/>
      <c r="C35" s="35" t="s">
        <v>256</v>
      </c>
      <c r="D35" s="73" t="s">
        <v>263</v>
      </c>
      <c r="E35" s="75" t="s">
        <v>320</v>
      </c>
      <c r="F35" s="76" t="s">
        <v>259</v>
      </c>
      <c r="G35" s="33" t="s">
        <v>321</v>
      </c>
      <c r="H35" s="76" t="s">
        <v>322</v>
      </c>
      <c r="I35" s="76" t="s">
        <v>277</v>
      </c>
      <c r="J35" s="75" t="s">
        <v>323</v>
      </c>
    </row>
    <row r="36" s="67" customFormat="1" ht="29" customHeight="1" spans="1:10">
      <c r="A36" s="35"/>
      <c r="B36" s="35"/>
      <c r="C36" s="35" t="s">
        <v>273</v>
      </c>
      <c r="D36" s="73" t="s">
        <v>274</v>
      </c>
      <c r="E36" s="75" t="s">
        <v>306</v>
      </c>
      <c r="F36" s="76" t="s">
        <v>259</v>
      </c>
      <c r="G36" s="33" t="s">
        <v>324</v>
      </c>
      <c r="H36" s="76" t="s">
        <v>322</v>
      </c>
      <c r="I36" s="76" t="s">
        <v>277</v>
      </c>
      <c r="J36" s="75" t="s">
        <v>306</v>
      </c>
    </row>
    <row r="37" s="67" customFormat="1" ht="29" customHeight="1" spans="1:10">
      <c r="A37" s="35"/>
      <c r="B37" s="35"/>
      <c r="C37" s="35" t="s">
        <v>279</v>
      </c>
      <c r="D37" s="73" t="s">
        <v>280</v>
      </c>
      <c r="E37" s="75" t="s">
        <v>325</v>
      </c>
      <c r="F37" s="76" t="s">
        <v>259</v>
      </c>
      <c r="G37" s="33" t="s">
        <v>282</v>
      </c>
      <c r="H37" s="76" t="s">
        <v>266</v>
      </c>
      <c r="I37" s="76" t="s">
        <v>261</v>
      </c>
      <c r="J37" s="75" t="s">
        <v>326</v>
      </c>
    </row>
    <row r="38" s="67" customFormat="1" ht="239" customHeight="1" spans="1:10">
      <c r="A38" s="74" t="s">
        <v>241</v>
      </c>
      <c r="B38" s="35" t="s">
        <v>327</v>
      </c>
      <c r="C38" s="35"/>
      <c r="D38" s="35"/>
      <c r="E38" s="35"/>
      <c r="F38" s="35"/>
      <c r="G38" s="35"/>
      <c r="H38" s="35"/>
      <c r="I38" s="35"/>
      <c r="J38" s="35"/>
    </row>
    <row r="39" s="67" customFormat="1" ht="49" customHeight="1" spans="1:10">
      <c r="A39" s="35"/>
      <c r="B39" s="35"/>
      <c r="C39" s="35" t="s">
        <v>256</v>
      </c>
      <c r="D39" s="73" t="s">
        <v>257</v>
      </c>
      <c r="E39" s="75" t="s">
        <v>328</v>
      </c>
      <c r="F39" s="76" t="s">
        <v>315</v>
      </c>
      <c r="G39" s="33" t="s">
        <v>48</v>
      </c>
      <c r="H39" s="76" t="s">
        <v>329</v>
      </c>
      <c r="I39" s="76" t="s">
        <v>261</v>
      </c>
      <c r="J39" s="75" t="s">
        <v>330</v>
      </c>
    </row>
    <row r="40" s="67" customFormat="1" ht="35" customHeight="1" spans="1:10">
      <c r="A40" s="35"/>
      <c r="B40" s="35"/>
      <c r="C40" s="35" t="s">
        <v>256</v>
      </c>
      <c r="D40" s="73" t="s">
        <v>263</v>
      </c>
      <c r="E40" s="75" t="s">
        <v>331</v>
      </c>
      <c r="F40" s="76" t="s">
        <v>259</v>
      </c>
      <c r="G40" s="33" t="s">
        <v>265</v>
      </c>
      <c r="H40" s="76" t="s">
        <v>266</v>
      </c>
      <c r="I40" s="76" t="s">
        <v>261</v>
      </c>
      <c r="J40" s="75" t="s">
        <v>332</v>
      </c>
    </row>
    <row r="41" s="67" customFormat="1" ht="35" customHeight="1" spans="1:10">
      <c r="A41" s="35"/>
      <c r="B41" s="35"/>
      <c r="C41" s="35" t="s">
        <v>256</v>
      </c>
      <c r="D41" s="73" t="s">
        <v>291</v>
      </c>
      <c r="E41" s="75" t="s">
        <v>333</v>
      </c>
      <c r="F41" s="76" t="s">
        <v>259</v>
      </c>
      <c r="G41" s="33" t="s">
        <v>265</v>
      </c>
      <c r="H41" s="76" t="s">
        <v>266</v>
      </c>
      <c r="I41" s="76" t="s">
        <v>261</v>
      </c>
      <c r="J41" s="75" t="s">
        <v>334</v>
      </c>
    </row>
    <row r="42" s="67" customFormat="1" ht="51" customHeight="1" spans="1:10">
      <c r="A42" s="35"/>
      <c r="B42" s="35"/>
      <c r="C42" s="35" t="s">
        <v>273</v>
      </c>
      <c r="D42" s="73" t="s">
        <v>274</v>
      </c>
      <c r="E42" s="75" t="s">
        <v>335</v>
      </c>
      <c r="F42" s="76" t="s">
        <v>286</v>
      </c>
      <c r="G42" s="33" t="s">
        <v>336</v>
      </c>
      <c r="H42" s="76" t="s">
        <v>266</v>
      </c>
      <c r="I42" s="76" t="s">
        <v>261</v>
      </c>
      <c r="J42" s="75" t="s">
        <v>337</v>
      </c>
    </row>
    <row r="43" s="67" customFormat="1" ht="51" customHeight="1" spans="1:10">
      <c r="A43" s="35"/>
      <c r="B43" s="35"/>
      <c r="C43" s="35" t="s">
        <v>279</v>
      </c>
      <c r="D43" s="73" t="s">
        <v>280</v>
      </c>
      <c r="E43" s="75" t="s">
        <v>338</v>
      </c>
      <c r="F43" s="76" t="s">
        <v>286</v>
      </c>
      <c r="G43" s="33" t="s">
        <v>282</v>
      </c>
      <c r="H43" s="76" t="s">
        <v>266</v>
      </c>
      <c r="I43" s="76" t="s">
        <v>261</v>
      </c>
      <c r="J43" s="75" t="s">
        <v>339</v>
      </c>
    </row>
  </sheetData>
  <mergeCells count="14">
    <mergeCell ref="A1:J1"/>
    <mergeCell ref="A2:J2"/>
    <mergeCell ref="A3:J3"/>
    <mergeCell ref="A7:B7"/>
    <mergeCell ref="A4:A5"/>
    <mergeCell ref="B4:B5"/>
    <mergeCell ref="C4:C5"/>
    <mergeCell ref="D4:D5"/>
    <mergeCell ref="E4:E5"/>
    <mergeCell ref="F4:F5"/>
    <mergeCell ref="G4:G5"/>
    <mergeCell ref="H4:H5"/>
    <mergeCell ref="I4:I5"/>
    <mergeCell ref="J4:J5"/>
  </mergeCells>
  <pageMargins left="0.393055555555556" right="0.156944444444444" top="0.472222222222222" bottom="0.472222222222222" header="0.275" footer="0.275"/>
  <pageSetup paperSize="1"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2025-01-21T16:58:00Z</dcterms:created>
  <dcterms:modified xsi:type="dcterms:W3CDTF">2025-01-23T14:55:30Z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A3B894B00B0946C3873F7DA0F44BFFEA</vt:lpwstr>
  </property>
  <property fmtid="{D5CDD505-2E9C-101B-9397-08002B2CF9AE}" pid="3" name="KSOProductBuildVer">
    <vt:lpwstr>2052-11.8.2.10624</vt:lpwstr>
  </property>
</Properties>
</file>