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1"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Sheet1"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<sst xmlns="http://schemas.openxmlformats.org/spreadsheetml/2006/main" count="854" uniqueCount="334">
  <si>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</si>
  <si>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</si>
  <si>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</si>
  <si>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</si>
  <si>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</si>
  <si>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</si>
  <si>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</si>
  <si>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</si>
  <si>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</si>
  <si>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</si>
  <si>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</si>
  <si>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</si>
  <si>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</si>
  <si>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</si>
  <si>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</si>
  <si>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</si>
  <si>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</si>
  <si>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</si>
  <si>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</si>
  <si>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</si>
  <si>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</si>
  <si>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</si>
  <si>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</si>
  <si>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</si>
  <si>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</si>
  <si>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</si>
  <si>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</si>
  <si>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</si>
  <si>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</si>
  <si>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</si>
  <si>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</si>
  <si>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</si>
  <si>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</si>
  <si>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</si>
  <si>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</si>
  <si>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</si>
  <si>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</si>
  <si>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</si>
  <si>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</si>
  <si>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</si>
  <si>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</si>
  <si>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</si>
  <si>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</si>
  <si>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</si>
  <si>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</si>
  <si>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</si>
  <si>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</si>
  <si>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</si>
  <si>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</si>
  <si>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</si>
  <si>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</si>
  <si>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344</t>
  </si>
  <si>
    <t>易门县检验检测所</t>
  </si>
  <si>
    <t>344001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</si>
  <si>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</si>
  <si>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</si>
  <si>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</si>
  <si>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</si>
  <si>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</si>
  <si>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</si>
  <si>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</si>
  <si>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</si>
  <si>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</si>
  <si>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</si>
  <si>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</si>
  <si>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</si>
  <si>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</si>
  <si>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</si>
  <si>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</si>
  <si>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20138</t>
  </si>
  <si>
    <t>市场监督管理事务</t>
  </si>
  <si>
    <t>2013850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</si>
  <si>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</si>
  <si>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</si>
  <si>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</si>
  <si>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</si>
  <si>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</si>
  <si>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</si>
  <si>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</si>
  <si>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</si>
  <si>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</si>
  <si>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</si>
  <si>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</si>
  <si>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</si>
  <si>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</si>
  <si>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</si>
  <si>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</si>
  <si>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</si>
  <si>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</si>
  <si>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</si>
  <si>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</si>
  <si>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</si>
  <si>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</si>
  <si>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</si>
  <si>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</si>
  <si>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</si>
  <si>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</si>
  <si>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</si>
  <si>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</si>
  <si>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</si>
  <si>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</si>
  <si>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</si>
  <si>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</si>
  <si>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</si>
  <si>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</si>
  <si>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</si>
  <si>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</si>
  <si>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</si>
  <si>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</si>
  <si>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</si>
  <si>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</si>
  <si>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</si>
  <si>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</si>
  <si>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</si>
  <si>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</si>
  <si>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</si>
  <si>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</si>
  <si>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</si>
  <si>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</si>
  <si>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</si>
  <si>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</si>
  <si>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</si>
  <si>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</si>
  <si>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</si>
  <si>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</si>
  <si>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</si>
  <si>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</si>
  <si>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</si>
  <si>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</si>
  <si>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</si>
  <si>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</si>
  <si>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</si>
  <si>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</si>
  <si>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</si>
  <si>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</si>
  <si>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</si>
  <si>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</si>
  <si>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</si>
  <si>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</si>
  <si>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</si>
  <si>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</si>
  <si>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</si>
  <si>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530425251100003652768</t>
  </si>
  <si>
    <t>事业人员支出工资</t>
  </si>
  <si>
    <t>30101</t>
  </si>
  <si>
    <t>基本工资</t>
  </si>
  <si>
    <t>30102</t>
  </si>
  <si>
    <t>津贴补贴</t>
  </si>
  <si>
    <t>30103</t>
  </si>
  <si>
    <t>奖金</t>
  </si>
  <si>
    <t>30107</t>
  </si>
  <si>
    <t>绩效工资</t>
  </si>
  <si>
    <t>530425251100003652771</t>
  </si>
  <si>
    <t>30113</t>
  </si>
  <si>
    <t>530425251100003652783</t>
  </si>
  <si>
    <t>规范后奖励性绩效工资</t>
  </si>
  <si>
    <t>530425251100003652784</t>
  </si>
  <si>
    <t>社会保障缴费</t>
  </si>
  <si>
    <t>30112</t>
  </si>
  <si>
    <t>其他社会保障缴费</t>
  </si>
  <si>
    <t>30108</t>
  </si>
  <si>
    <t>机关事业单位基本养老保险缴费</t>
  </si>
  <si>
    <t>30110</t>
  </si>
  <si>
    <t>职工基本医疗保险缴费</t>
  </si>
  <si>
    <t>30111</t>
  </si>
  <si>
    <t>公务员医疗补助缴费</t>
  </si>
  <si>
    <t>530425251100003652786</t>
  </si>
  <si>
    <t>30217</t>
  </si>
  <si>
    <t>530425251100003652791</t>
  </si>
  <si>
    <t>一般公用经费</t>
  </si>
  <si>
    <t>30201</t>
  </si>
  <si>
    <t>办公费</t>
  </si>
  <si>
    <t>30205</t>
  </si>
  <si>
    <t>水费</t>
  </si>
  <si>
    <t>30206</t>
  </si>
  <si>
    <t>电费</t>
  </si>
  <si>
    <t>30211</t>
  </si>
  <si>
    <t>差旅费</t>
  </si>
  <si>
    <t>30216</t>
  </si>
  <si>
    <t>培训费</t>
  </si>
  <si>
    <t>30229</t>
  </si>
  <si>
    <t>福利费</t>
  </si>
  <si>
    <t>30239</t>
  </si>
  <si>
    <t>其他交通费用</t>
  </si>
  <si>
    <t>530425251100003652796</t>
  </si>
  <si>
    <t>工会经费</t>
  </si>
  <si>
    <t>30228</t>
  </si>
  <si>
    <t>预算05-1表</t>
  </si>
  <si>
    <t>项目支出预算表（其他运转类、特定目标类项目）</t>
  </si>
  <si>
    <t>项目分类</t>
  </si>
  <si>
    <t>项目单位</t>
  </si>
  <si>
    <t>本年拨款</t>
  </si>
  <si>
    <t>其中：本次下达</t>
  </si>
  <si>
    <t>2025年度农产品质量安全监测经费</t>
  </si>
  <si>
    <t>311 专项业务类</t>
  </si>
  <si>
    <t>530425251100003651603</t>
  </si>
  <si>
    <t>30218</t>
  </si>
  <si>
    <t>专用材料费</t>
  </si>
  <si>
    <t>2025年度食品药品安全监测项目经费</t>
  </si>
  <si>
    <t>530425251100003659514</t>
  </si>
  <si>
    <t>2025年度食用菌产业技术研究项目经费</t>
  </si>
  <si>
    <t>530425251100003654345</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</si>
  <si>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</si>
  <si>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</si>
  <si>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</si>
  <si>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</si>
  <si>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</si>
  <si>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</si>
  <si>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</si>
  <si>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</si>
  <si>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</si>
  <si>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</si>
  <si>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</si>
  <si>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</si>
  <si>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根据《玉溪市人民政府办公室关于印发玉溪市创建国家食品安全示范城市工作方案的通知》（玉政办发〔2023〕16号）和省、市食品安全考核目标任务要求，对标对表完成2批次/千人农产品质量安全监测考核目标任务，2025年易门县农产品质量安全监测任务数为298批次（按2023年末易门县常住人口14.9万人计算），按600元/批次标准申请财政预算资金17.88万元，由易门县检验检测所完成2025年县本级监测任务数。</t>
  </si>
  <si>
    <t>产出指标</t>
  </si>
  <si>
    <t>数量指标</t>
  </si>
  <si>
    <t>农产品质量按监测工作完成率指标</t>
  </si>
  <si>
    <t>&gt;=</t>
  </si>
  <si>
    <t>100</t>
  </si>
  <si>
    <t>%</t>
  </si>
  <si>
    <t>定量指标</t>
  </si>
  <si>
    <t>易门县2025年农产品质量安全监测任务298批次（按2023年末易门县常住人口14.9万人、2.0批次/千人计算），按600元/批次样品预算，本项目计划安排资金17.88万元。</t>
  </si>
  <si>
    <t>质量指标</t>
  </si>
  <si>
    <t>农产品质量安全监测工作完成率指标</t>
  </si>
  <si>
    <t>分</t>
  </si>
  <si>
    <t>2025年完成298批次农产品检测，合格率率低于95%不得分；全部合格得100分。</t>
  </si>
  <si>
    <t>时效指标</t>
  </si>
  <si>
    <t>2025年完成298批次农产品质量安全监测。</t>
  </si>
  <si>
    <t>保障农产品质量安全</t>
  </si>
  <si>
    <t>&gt;</t>
  </si>
  <si>
    <t>个</t>
  </si>
  <si>
    <t>定性指标</t>
  </si>
  <si>
    <t>辖区内未发生农产品质量安全事故。</t>
  </si>
  <si>
    <t>效益指标</t>
  </si>
  <si>
    <t>社会效益</t>
  </si>
  <si>
    <t>辖区内农产品质量安全，无重大事故发生。</t>
  </si>
  <si>
    <t>满意度指标</t>
  </si>
  <si>
    <t>服务对象满意度</t>
  </si>
  <si>
    <t>群众满意和检测人员满意度</t>
  </si>
  <si>
    <t>空群众对辖区内食用农产品质量安全监测满意率不得低于90分；</t>
  </si>
  <si>
    <t>通过此项目品种研究。开展食用菌种质资源收集与优良品种选育研究，建立种质资源库，筛选适合本地种植的高产、优质、抗逆性强的品种。栽培技术研究。深入研究食用菌高效栽培技术，包括培养基配方优化、栽培环境调控、病虫害绿色防控等。深加工技术研发。探索食用菌保鲜、干制、腌制、提取等加工工艺，开发新型食用菌产品，提高产品附加值。组织技术人员开展工艺试验与产品研发试制，与企业合作进行中试生产与市场推广。技术标准研究。结合食用菌国家标准、行业标准、企业标准，探索建立符合易门实际的食用菌技术标准体系，并加快推广运用。 检测技术研究。加强食用菌质量安全检测技术研究，确保食用菌产品质量安全。分月用款计划和支出目标（一）第一季度。支出5万元，资金使用进度50%。（二）第二季度。支出2万元，合计支出7万元，资金使用进度70%。（三）第三季度。支出2万元，合计支出9万元，资金使用进度90%。（四）第四季度。支出1万元，合计支出10万元，资金使用进度100%。（一）经济效益：通过食用菌新品种的培育和推广、栽培技术的改进等措施，提高食用菌的产量和品质，降低生产成本，提高生产效益，为易门县食用菌产业的发展带来显著的经济效益。（二）社会效益：通过加强食用菌质量安全检测技术研究，确保食用菌产品的质量安全，为消费者提供安全、优质的食用菌产品，保障人民群众的身体健康。同时，通过培养食用菌产业技术人才，为产业发展提供人才支撑，促进就业和农民增收，具有良好的社会效益。（三）生态效益：食用菌产业是一种生态环保型产业，通过推广食用菌栽培技术，可以充分利用农业废弃物，减少环境污染，实现资源的循环利用，具有良好的生态效益。</t>
  </si>
  <si>
    <t>完成2个食用菌产业技术研究项目</t>
  </si>
  <si>
    <t>监测监测相关材料。本项目2025年度预算金额10万元，项目资金全额申请县财政支持。其中：项目启动资金1万元、设备仪器及实验材料购置费用5万元、技术合作交流费用2万元、科研人员培训费用1万元、其他费用1万元</t>
  </si>
  <si>
    <t>100%完成2个项目。</t>
  </si>
  <si>
    <t>（一）品种研究。开展食用菌种质资源收集与优良品种选育研究，建立种质资源库，筛选适合本地种植的高产、优质、抗逆性强的品种。（二）栽培技术研究。深入研究食用菌高效栽培技术，包括培养基配方优化、栽培环境调控、病虫害绿色防控等。（三）深加工技术研发。探索食用菌鲜、干制、腌制、提取等加工工艺，开发新型食用菌产品，提高产品附加值。组织技术人员开展工艺试验与产品研发试制，与企业合作进行中试生产与市场推广。</t>
  </si>
  <si>
    <t>2025年10月底完成</t>
  </si>
  <si>
    <t xml:space="preserve">
（一）项目筹备阶段（2025年1—3月）。完成科研项目的前期调研和方案设计，购置科研设备仪器及实验材料，组织科研人员参加技术培训。（二）研究实施阶段（2025年4—8月）。按照研究方案，推进科研项目的实施。（三）成果优化与推广阶段（2025年9—10月</t>
  </si>
  <si>
    <t>助于食用菌产业发展</t>
  </si>
  <si>
    <t>项目绩效目标围绕经济效益（提高产量品质、降成本增效益）、社会效益（保障产品安全、培养人才、促就业增收）、生态效益（资源循环利用）设定，与项目的品种、栽培、加工、检测等研究内容紧密关联，方向明确。项目各项研究工作均以提升产业整体效益为导向，从技术层面直接作用于产业各环节，绩效目标与产业发展需求高度契合，能有效促进我县食用菌产业的健康发展。</t>
  </si>
  <si>
    <t>对象100%满意</t>
  </si>
  <si>
    <t>满意度调查问卷</t>
  </si>
  <si>
    <t>（2025年1—3月）。完成项目所需设备、试剂的检查与准备，组织人员培训，制定详细的抽样计划和检测方案;（2025年4—9月）进行食品药品抽样，并开展检测工作，对样品中的各项指标进行检测;（2025年10—11月）。对检测数据进行整理、分析，对发现的问题产品进行追溯和复查，确定问题根源;（2025年11—12月）。汇总全年检测数据形成报告，向县委、县政府及相关监管部门反馈结果，同时总结项目经验，为后续工作改进提供依据。
本项目计划安排资金20万元。资金构成明细如下：
1. 设备与物资采购费用：80000元。
2. 样品抽样费用：50000元。
3. 样品检测费用：45000元。
4. 检测人员培训费用：15000元。
5. 其他费用：10000元。</t>
  </si>
  <si>
    <t>不少于240个</t>
  </si>
  <si>
    <t>240</t>
  </si>
  <si>
    <t>2025年食品药品安全检测实施方案</t>
  </si>
  <si>
    <t>240个，合格率达98%以上。</t>
  </si>
  <si>
    <t>98</t>
  </si>
  <si>
    <t>2025年10月底完成240批次。</t>
  </si>
  <si>
    <t>经济效益</t>
  </si>
  <si>
    <t>购买样品试验试剂按每批次600元标准，产生一定经济效益</t>
  </si>
  <si>
    <t>600</t>
  </si>
  <si>
    <t>元</t>
  </si>
  <si>
    <t>服务对象100%满意</t>
  </si>
  <si>
    <t>预算05-3表</t>
  </si>
  <si>
    <t>项目支出绩效目标表（另文下达）</t>
  </si>
  <si>
    <t>预算06表</t>
  </si>
  <si>
    <t>政府性基金预算支出预算表</t>
  </si>
  <si>
    <t>本年政府性基金预算支出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</si>
  <si>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</si>
  <si>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</si>
  <si>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</si>
  <si>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</si>
  <si>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</si>
  <si>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</si>
  <si>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</si>
  <si>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</si>
  <si>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</si>
  <si>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</si>
  <si>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</si>
  <si>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台式计算机采购经费</t>
  </si>
  <si>
    <t>便携式计算机采购经费</t>
  </si>
  <si>
    <t>平板电脑采购经费</t>
  </si>
  <si>
    <t>饮水机采购经费</t>
  </si>
  <si>
    <t>碎纸机采购经费</t>
  </si>
  <si>
    <t>扫描仪采购经费</t>
  </si>
  <si>
    <t>档案柜采购经费</t>
  </si>
  <si>
    <t>A4彩色打印机采购项目经费</t>
  </si>
  <si>
    <t>便携式笔记本电脑</t>
  </si>
  <si>
    <t>采购装订机经费</t>
  </si>
  <si>
    <t>采购打印纸经费</t>
  </si>
  <si>
    <t>箱</t>
  </si>
  <si>
    <t>公务用车车辆燃油采购经费</t>
  </si>
  <si>
    <t>采购公务用车燃油经费</t>
  </si>
  <si>
    <t>采购公务用车车辆维修保养服务经费</t>
  </si>
  <si>
    <t>A4黑白打印机采购项目经费</t>
  </si>
  <si>
    <t>公务用车保险采购经费</t>
  </si>
  <si>
    <t>茶几采购经费</t>
  </si>
  <si>
    <t>三人沙发采购经费</t>
  </si>
  <si>
    <t>书柜采购</t>
  </si>
  <si>
    <t>文件柜采购经费</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</si>
  <si>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</si>
  <si>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</si>
  <si>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</si>
  <si>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</si>
  <si>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</si>
  <si>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</si>
  <si>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</si>
  <si>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</si>
  <si>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</si>
  <si>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预算09-1表</t>
  </si>
  <si>
    <t>对下转移支付预算表</t>
  </si>
  <si>
    <t>单位名称（项目）</t>
  </si>
  <si>
    <t>地区</t>
  </si>
  <si>
    <t>红塔区</t>
  </si>
  <si>
    <t>江川区</t>
  </si>
  <si>
    <t>澄江市</t>
  </si>
  <si>
    <t>通海县</t>
  </si>
  <si>
    <t>华宁县</t>
  </si>
  <si>
    <t>易门县</t>
  </si>
  <si>
    <t>峨山县</t>
  </si>
  <si>
    <t>新平县</t>
  </si>
  <si>
    <t>元江县</t>
  </si>
  <si>
    <t>高新区</t>
  </si>
  <si>
    <t>预算09-2表</t>
  </si>
  <si>
    <t>对下转移支付绩效目标表</t>
  </si>
  <si>
    <t>预算10表</t>
  </si>
  <si>
    <t>新增资产配置表</t>
  </si>
  <si>
    <t>资产类别</t>
  </si>
  <si>
    <t>资产分类代码.名称</t>
  </si>
  <si>
    <t>资产名称</t>
  </si>
  <si>
    <t>财政部门批复数（元）</t>
  </si>
  <si>
    <t>单价</t>
  </si>
  <si>
    <t>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</si>
</sst>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0.5"/>
      <name val="宋体"/>
      <charset val="134"/>
    </font>
    <font>
      <sz val="27"/>
      <name val="SimSun"/>
      <charset val="134"/>
    </font>
    <font>
      <b/>
      <sz val="9"/>
      <name val="宋体"/>
      <charset val="134"/>
    </font>
    <font>
      <sz val="27"/>
      <name val="Times New Roman"/>
      <charset val="134"/>
    </font>
    <font>
      <sz val="10"/>
      <name val="宋体"/>
      <charset val="134"/>
    </font>
    <font>
      <sz val="11"/>
      <name val="宋体"/>
      <charset val="134"/>
    </font>
    <font>
      <sz val="9"/>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1" fillId="0" borderId="1">
      <alignment horizontal="right" vertical="center"/>
    </xf>
    <xf numFmtId="49" fontId="1" fillId="0" borderId="1">
      <alignment horizontal="left" vertical="center" wrapText="1"/>
    </xf>
    <xf numFmtId="176" fontId="1" fillId="0" borderId="1">
      <alignment horizontal="right" vertical="center"/>
    </xf>
    <xf numFmtId="177" fontId="1" fillId="0" borderId="1">
      <alignment horizontal="right" vertical="center"/>
    </xf>
    <xf numFmtId="178" fontId="1" fillId="0" borderId="1">
      <alignment horizontal="right" vertical="center"/>
    </xf>
    <xf numFmtId="179" fontId="1" fillId="0" borderId="1">
      <alignment horizontal="right" vertical="center"/>
    </xf>
    <xf numFmtId="10" fontId="1" fillId="0" borderId="1">
      <alignment horizontal="right" vertical="center"/>
    </xf>
    <xf numFmtId="180" fontId="1" fillId="0" borderId="1">
      <alignment horizontal="right" vertical="center"/>
    </xf>
  </cellStyleXfs>
  <cellXfs count="72">
    <xf numFmtId="0" fontId="0" fillId="0" borderId="0" xfId="0" applyFont="1">
      <alignment vertical="top"/>
    </xf>
    <xf numFmtId="49" fontId="1" fillId="0" borderId="0" xfId="50" applyNumberFormat="1" applyFont="1" applyBorder="1">
      <alignment horizontal="left" vertical="center" wrapText="1"/>
    </xf>
    <xf numFmtId="49" fontId="1" fillId="0" borderId="0" xfId="50" applyNumberFormat="1" applyFont="1" applyBorder="1" applyAlignment="1">
      <alignment horizontal="right" vertical="center" wrapText="1"/>
    </xf>
    <xf numFmtId="49" fontId="2" fillId="0" borderId="0" xfId="0" applyNumberFormat="1" applyFont="1" applyBorder="1" applyAlignment="1">
      <alignment horizontal="center" vertical="center" wrapText="1"/>
    </xf>
    <xf numFmtId="49" fontId="3" fillId="0" borderId="1" xfId="50" applyNumberFormat="1" applyFont="1" applyBorder="1" applyAlignment="1">
      <alignment horizontal="center" vertical="center" wrapText="1"/>
    </xf>
    <xf numFmtId="49" fontId="1" fillId="0" borderId="1" xfId="50" applyNumberFormat="1" applyFont="1" applyBorder="1">
      <alignment horizontal="left" vertical="center" wrapText="1"/>
    </xf>
    <xf numFmtId="49" fontId="1" fillId="0" borderId="1" xfId="50" applyNumberFormat="1" applyFont="1" applyBorder="1" applyAlignment="1">
      <alignment horizontal="center" vertical="center" wrapText="1"/>
    </xf>
    <xf numFmtId="176" fontId="1" fillId="0" borderId="1" xfId="51" applyNumberFormat="1" applyFont="1" applyBorder="1">
      <alignment horizontal="right" vertical="center"/>
    </xf>
    <xf numFmtId="49" fontId="2" fillId="0" borderId="0" xfId="50" applyNumberFormat="1" applyFont="1" applyBorder="1" applyAlignment="1">
      <alignment horizontal="center" vertical="center" wrapText="1"/>
    </xf>
    <xf numFmtId="0" fontId="4" fillId="0" borderId="0" xfId="0" applyFont="1" applyBorder="1" applyAlignment="1">
      <alignment horizontal="center" vertical="center"/>
    </xf>
    <xf numFmtId="49" fontId="1" fillId="0" borderId="0" xfId="5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0" xfId="5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180" fontId="1" fillId="0" borderId="1" xfId="56" applyNumberFormat="1" applyFont="1" applyBorder="1" applyAlignment="1">
      <alignment horizontal="center" vertical="center" wrapText="1"/>
    </xf>
    <xf numFmtId="176" fontId="1" fillId="0" borderId="1" xfId="5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180" fontId="5" fillId="0" borderId="1" xfId="56" applyNumberFormat="1" applyFont="1" applyBorder="1" applyAlignment="1">
      <alignment horizontal="center" vertical="center" wrapText="1"/>
    </xf>
    <xf numFmtId="49" fontId="7" fillId="0" borderId="0" xfId="50" applyNumberFormat="1" applyFont="1" applyBorder="1" applyAlignment="1">
      <alignment horizontal="right" vertical="center" wrapText="1"/>
    </xf>
    <xf numFmtId="0" fontId="1" fillId="0" borderId="1" xfId="50" applyNumberFormat="1" applyFont="1" applyBorder="1">
      <alignment horizontal="left" vertical="center" wrapText="1"/>
    </xf>
    <xf numFmtId="176" fontId="1"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0" fontId="9" fillId="0" borderId="0" xfId="0" applyFont="1" applyAlignment="1"/>
    <xf numFmtId="0" fontId="9" fillId="0" borderId="0" xfId="0" applyFont="1" applyAlignment="1">
      <alignment horizontal="right"/>
    </xf>
    <xf numFmtId="0" fontId="6"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right" vertical="center"/>
    </xf>
    <xf numFmtId="49" fontId="1" fillId="0" borderId="1" xfId="50" applyNumberFormat="1" applyFont="1" applyBorder="1" applyAlignment="1">
      <alignment horizontal="left" vertical="center" wrapText="1" indent="1"/>
    </xf>
    <xf numFmtId="176" fontId="1" fillId="0" borderId="1" xfId="0" applyNumberFormat="1" applyFont="1" applyBorder="1" applyAlignment="1">
      <alignment horizontal="left" vertical="center" wrapText="1"/>
    </xf>
    <xf numFmtId="176" fontId="1" fillId="0" borderId="1" xfId="50" applyNumberFormat="1" applyFont="1" applyBorder="1">
      <alignment horizontal="left" vertical="center" wrapText="1"/>
    </xf>
    <xf numFmtId="0" fontId="1" fillId="0" borderId="0" xfId="0" applyFont="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 fillId="0" borderId="0" xfId="0" applyFont="1" applyAlignment="1">
      <alignment horizontal="right" vertical="center"/>
    </xf>
    <xf numFmtId="0" fontId="8" fillId="0" borderId="0" xfId="0" applyFont="1" applyAlignment="1">
      <alignment horizontal="center" vertical="center"/>
    </xf>
    <xf numFmtId="0" fontId="10" fillId="0" borderId="0" xfId="0" applyFont="1" applyAlignment="1"/>
    <xf numFmtId="0" fontId="1" fillId="0" borderId="0" xfId="0" applyFont="1" applyAlignment="1">
      <alignment horizontal="right"/>
    </xf>
    <xf numFmtId="176" fontId="11"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indent="1"/>
    </xf>
    <xf numFmtId="0" fontId="9" fillId="0" borderId="0" xfId="0" applyFont="1" applyAlignment="1">
      <alignment horizontal="center" wrapText="1"/>
    </xf>
    <xf numFmtId="0" fontId="9" fillId="0" borderId="0" xfId="0" applyFont="1" applyAlignment="1">
      <alignment wrapText="1"/>
    </xf>
    <xf numFmtId="0" fontId="1" fillId="0" borderId="0" xfId="0" applyFont="1" applyAlignment="1">
      <alignment horizontal="right" wrapText="1"/>
    </xf>
    <xf numFmtId="0" fontId="6" fillId="0" borderId="0" xfId="0" applyFont="1" applyAlignment="1">
      <alignment horizontal="center" vertical="center" wrapText="1"/>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3" fillId="0" borderId="0" xfId="0" applyFont="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7" fillId="0" borderId="3" xfId="0" applyFont="1" applyBorder="1" applyAlignment="1">
      <alignment horizontal="center" vertical="center"/>
    </xf>
    <xf numFmtId="176" fontId="7" fillId="0" borderId="1" xfId="0" applyNumberFormat="1" applyFont="1" applyBorder="1" applyAlignment="1">
      <alignment horizontal="right" vertical="center"/>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2" xfId="0" applyFont="1" applyBorder="1" applyAlignment="1">
      <alignment horizontal="center" vertical="center"/>
    </xf>
    <xf numFmtId="0" fontId="14" fillId="0" borderId="4" xfId="0" applyFont="1" applyBorder="1" applyAlignment="1">
      <alignment horizontal="center" vertical="center" wrapText="1"/>
    </xf>
    <xf numFmtId="0" fontId="5" fillId="0" borderId="5" xfId="0" applyFont="1" applyBorder="1" applyAlignment="1">
      <alignment horizontal="center" vertical="center"/>
    </xf>
    <xf numFmtId="0" fontId="14" fillId="0" borderId="5"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23"/>
      <c r="B1" s="23"/>
      <c r="C1" s="23"/>
      <c r="D1" s="45" t="s">
        <v>0</v>
      </c>
    </row>
    <row r="2" ht="45" customHeight="1" spans="1:4">
      <c r="A2" s="25" t="s">
        <v>1</v>
      </c>
      <c r="B2" s="25"/>
      <c r="C2" s="25"/>
      <c r="D2" s="25"/>
    </row>
    <row r="3" ht="18.75" customHeight="1" spans="1:4">
      <c r="A3" s="38" t="str">
        <f>"单位名称："&amp;"易门县检验检测所"</f>
        <v>单位名称：易门县检验检测所</v>
      </c>
      <c r="B3" s="38"/>
      <c r="C3" s="59"/>
      <c r="D3" s="45" t="s">
        <v>2</v>
      </c>
    </row>
    <row r="4" ht="22.5" customHeight="1" spans="1:4">
      <c r="A4" s="60" t="s">
        <v>3</v>
      </c>
      <c r="B4" s="60"/>
      <c r="C4" s="60" t="s">
        <v>4</v>
      </c>
      <c r="D4" s="60"/>
    </row>
    <row r="5" ht="18.75" customHeight="1" spans="1:4">
      <c r="A5" s="60" t="s">
        <v>5</v>
      </c>
      <c r="B5" s="60" t="s">
        <v>6</v>
      </c>
      <c r="C5" s="60" t="s">
        <v>7</v>
      </c>
      <c r="D5" s="60" t="s">
        <v>6</v>
      </c>
    </row>
    <row r="6" ht="18.75" customHeight="1" spans="1:4">
      <c r="A6" s="60"/>
      <c r="B6" s="60"/>
      <c r="C6" s="60"/>
      <c r="D6" s="60"/>
    </row>
    <row r="7" ht="22.5" customHeight="1" spans="1:4">
      <c r="A7" s="61" t="s">
        <v>8</v>
      </c>
      <c r="B7" s="7">
        <v>180.156428</v>
      </c>
      <c r="C7" s="61" t="str">
        <f>"一"&amp;"、"&amp;"一般公共服务支出"</f>
        <v>一、一般公共服务支出</v>
      </c>
      <c r="D7" s="7">
        <v>136.472347</v>
      </c>
    </row>
    <row r="8" ht="22.5" customHeight="1" spans="1:4">
      <c r="A8" s="61" t="s">
        <v>9</v>
      </c>
      <c r="B8" s="7"/>
      <c r="C8" s="61" t="str">
        <f>"二"&amp;"、"&amp;"社会保障和就业支出"</f>
        <v>二、社会保障和就业支出</v>
      </c>
      <c r="D8" s="7">
        <v>17.362992</v>
      </c>
    </row>
    <row r="9" ht="22.5" customHeight="1" spans="1:4">
      <c r="A9" s="61" t="s">
        <v>10</v>
      </c>
      <c r="B9" s="7"/>
      <c r="C9" s="61" t="str">
        <f>"三"&amp;"、"&amp;"卫生健康支出"</f>
        <v>三、卫生健康支出</v>
      </c>
      <c r="D9" s="7">
        <v>13.928689</v>
      </c>
    </row>
    <row r="10" ht="22.5" customHeight="1" spans="1:4">
      <c r="A10" s="61" t="s">
        <v>11</v>
      </c>
      <c r="B10" s="7"/>
      <c r="C10" s="61" t="str">
        <f>"四"&amp;"、"&amp;"住房保障支出"</f>
        <v>四、住房保障支出</v>
      </c>
      <c r="D10" s="7">
        <v>12.3924</v>
      </c>
    </row>
    <row r="11" ht="22.5" customHeight="1" spans="1:4">
      <c r="A11" s="61" t="s">
        <v>12</v>
      </c>
      <c r="B11" s="7"/>
      <c r="C11" s="61"/>
      <c r="D11" s="7"/>
    </row>
    <row r="12" ht="22.5" customHeight="1" spans="1:4">
      <c r="A12" s="61" t="s">
        <v>13</v>
      </c>
      <c r="B12" s="7"/>
      <c r="C12" s="61"/>
      <c r="D12" s="7"/>
    </row>
    <row r="13" ht="22.5" customHeight="1" spans="1:4">
      <c r="A13" s="61" t="s">
        <v>14</v>
      </c>
      <c r="B13" s="7"/>
      <c r="C13" s="61"/>
      <c r="D13" s="7"/>
    </row>
    <row r="14" ht="22.5" customHeight="1" spans="1:4">
      <c r="A14" s="61" t="s">
        <v>15</v>
      </c>
      <c r="B14" s="7"/>
      <c r="C14" s="61"/>
      <c r="D14" s="7"/>
    </row>
    <row r="15" ht="22.5" customHeight="1" spans="1:4">
      <c r="A15" s="62" t="s">
        <v>16</v>
      </c>
      <c r="B15" s="7"/>
      <c r="C15" s="65"/>
      <c r="D15" s="7"/>
    </row>
    <row r="16" ht="22.5" customHeight="1" spans="1:4">
      <c r="A16" s="62" t="s">
        <v>17</v>
      </c>
      <c r="B16" s="7"/>
      <c r="C16" s="65"/>
      <c r="D16" s="7"/>
    </row>
    <row r="17" ht="22.5" customHeight="1" spans="1:4">
      <c r="A17" s="62"/>
      <c r="B17" s="7"/>
      <c r="C17" s="65"/>
      <c r="D17" s="7"/>
    </row>
    <row r="18" ht="22.5" customHeight="1" spans="1:4">
      <c r="A18" s="63" t="s">
        <v>18</v>
      </c>
      <c r="B18" s="64">
        <v>180.156428</v>
      </c>
      <c r="C18" s="65" t="s">
        <v>19</v>
      </c>
      <c r="D18" s="64">
        <v>180.156428</v>
      </c>
    </row>
    <row r="19" ht="22.5" customHeight="1" spans="1:4">
      <c r="A19" s="62" t="s">
        <v>20</v>
      </c>
      <c r="B19" s="7"/>
      <c r="C19" s="61" t="s">
        <v>21</v>
      </c>
      <c r="D19" s="34"/>
    </row>
    <row r="20" ht="22.5" customHeight="1" spans="1:4">
      <c r="A20" s="63" t="s">
        <v>22</v>
      </c>
      <c r="B20" s="64">
        <v>180.156428</v>
      </c>
      <c r="C20" s="65" t="s">
        <v>23</v>
      </c>
      <c r="D20" s="64">
        <v>180.156428</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23"/>
      <c r="B1" s="23"/>
      <c r="C1" s="23"/>
      <c r="D1" s="23"/>
      <c r="E1" s="23"/>
      <c r="F1" s="23"/>
      <c r="G1" s="23"/>
      <c r="H1" s="23"/>
      <c r="I1" s="42"/>
      <c r="J1" s="42"/>
      <c r="K1" s="42"/>
      <c r="L1" s="42"/>
      <c r="M1" s="42"/>
      <c r="N1" s="42"/>
      <c r="O1" s="42"/>
      <c r="P1" s="42"/>
      <c r="Q1" s="42"/>
      <c r="R1" s="42"/>
      <c r="S1" s="42"/>
      <c r="T1" s="42" t="s">
        <v>24</v>
      </c>
    </row>
    <row r="2" ht="37.5" customHeight="1" spans="1:20">
      <c r="A2" s="25" t="s">
        <v>25</v>
      </c>
      <c r="B2" s="25"/>
      <c r="C2" s="25"/>
      <c r="D2" s="25"/>
      <c r="E2" s="25"/>
      <c r="F2" s="25"/>
      <c r="G2" s="25"/>
      <c r="H2" s="25"/>
      <c r="I2" s="25"/>
      <c r="J2" s="25"/>
      <c r="K2" s="25"/>
      <c r="L2" s="25"/>
      <c r="M2" s="25"/>
      <c r="N2" s="25"/>
      <c r="O2" s="25"/>
      <c r="P2" s="25"/>
      <c r="Q2" s="25"/>
      <c r="R2" s="25"/>
      <c r="S2" s="25"/>
      <c r="T2" s="25"/>
    </row>
    <row r="3" ht="18.75" customHeight="1" spans="1:20">
      <c r="A3" s="38" t="str">
        <f>"单位名称："&amp;"易门县检验检测所"</f>
        <v>单位名称：易门县检验检测所</v>
      </c>
      <c r="B3" s="38"/>
      <c r="C3" s="38"/>
      <c r="D3" s="38"/>
      <c r="E3" s="44"/>
      <c r="F3" s="44"/>
      <c r="G3" s="44"/>
      <c r="H3" s="44"/>
      <c r="I3" s="45"/>
      <c r="J3" s="45"/>
      <c r="K3" s="45"/>
      <c r="L3" s="45"/>
      <c r="M3" s="45"/>
      <c r="N3" s="45"/>
      <c r="O3" s="45"/>
      <c r="P3" s="45"/>
      <c r="Q3" s="45"/>
      <c r="R3" s="45"/>
      <c r="S3" s="45"/>
      <c r="T3" s="45" t="s">
        <v>26</v>
      </c>
    </row>
    <row r="4" ht="18.75" customHeight="1" spans="1:20">
      <c r="A4" s="29" t="s">
        <v>27</v>
      </c>
      <c r="B4" s="66" t="s">
        <v>28</v>
      </c>
      <c r="C4" s="66" t="s">
        <v>29</v>
      </c>
      <c r="D4" s="66" t="s">
        <v>30</v>
      </c>
      <c r="E4" s="66"/>
      <c r="F4" s="66"/>
      <c r="G4" s="66"/>
      <c r="H4" s="66"/>
      <c r="I4" s="66"/>
      <c r="J4" s="69"/>
      <c r="K4" s="69"/>
      <c r="L4" s="69"/>
      <c r="M4" s="69"/>
      <c r="N4" s="69"/>
      <c r="O4" s="66" t="s">
        <v>20</v>
      </c>
      <c r="P4" s="66"/>
      <c r="Q4" s="66"/>
      <c r="R4" s="66"/>
      <c r="S4" s="66"/>
      <c r="T4" s="66"/>
    </row>
    <row r="5" ht="18.75" customHeight="1" spans="1:20">
      <c r="A5" s="29"/>
      <c r="B5" s="66"/>
      <c r="C5" s="66"/>
      <c r="D5" s="67" t="s">
        <v>31</v>
      </c>
      <c r="E5" s="67" t="s">
        <v>32</v>
      </c>
      <c r="F5" s="67" t="s">
        <v>33</v>
      </c>
      <c r="G5" s="67" t="s">
        <v>34</v>
      </c>
      <c r="H5" s="67" t="s">
        <v>35</v>
      </c>
      <c r="I5" s="70" t="s">
        <v>36</v>
      </c>
      <c r="J5" s="71"/>
      <c r="K5" s="71"/>
      <c r="L5" s="71"/>
      <c r="M5" s="71"/>
      <c r="N5" s="71"/>
      <c r="O5" s="70" t="s">
        <v>31</v>
      </c>
      <c r="P5" s="70" t="s">
        <v>32</v>
      </c>
      <c r="Q5" s="70" t="s">
        <v>33</v>
      </c>
      <c r="R5" s="70" t="s">
        <v>34</v>
      </c>
      <c r="S5" s="70" t="s">
        <v>35</v>
      </c>
      <c r="T5" s="70" t="s">
        <v>36</v>
      </c>
    </row>
    <row r="6" ht="18.75" customHeight="1" spans="1:20">
      <c r="A6" s="29"/>
      <c r="B6" s="66"/>
      <c r="C6" s="66"/>
      <c r="D6" s="67"/>
      <c r="E6" s="67"/>
      <c r="F6" s="67"/>
      <c r="G6" s="67"/>
      <c r="H6" s="67"/>
      <c r="I6" s="70" t="s">
        <v>31</v>
      </c>
      <c r="J6" s="70" t="s">
        <v>37</v>
      </c>
      <c r="K6" s="70" t="s">
        <v>38</v>
      </c>
      <c r="L6" s="70" t="s">
        <v>39</v>
      </c>
      <c r="M6" s="70" t="s">
        <v>40</v>
      </c>
      <c r="N6" s="70" t="s">
        <v>41</v>
      </c>
      <c r="O6" s="70"/>
      <c r="P6" s="70"/>
      <c r="Q6" s="70"/>
      <c r="R6" s="70"/>
      <c r="S6" s="70"/>
      <c r="T6" s="70"/>
    </row>
    <row r="7" ht="18.75" customHeight="1" spans="1:20">
      <c r="A7" s="68" t="s">
        <v>42</v>
      </c>
      <c r="B7" s="31" t="s">
        <v>43</v>
      </c>
      <c r="C7" s="31" t="s">
        <v>44</v>
      </c>
      <c r="D7" s="31" t="s">
        <v>45</v>
      </c>
      <c r="E7" s="68" t="s">
        <v>46</v>
      </c>
      <c r="F7" s="31" t="s">
        <v>47</v>
      </c>
      <c r="G7" s="31" t="s">
        <v>48</v>
      </c>
      <c r="H7" s="68" t="s">
        <v>49</v>
      </c>
      <c r="I7" s="31" t="s">
        <v>50</v>
      </c>
      <c r="J7" s="31">
        <v>10</v>
      </c>
      <c r="K7" s="31">
        <v>11</v>
      </c>
      <c r="L7" s="31">
        <v>12</v>
      </c>
      <c r="M7" s="31">
        <v>13</v>
      </c>
      <c r="N7" s="31">
        <v>14</v>
      </c>
      <c r="O7" s="31">
        <v>15</v>
      </c>
      <c r="P7" s="31">
        <v>16</v>
      </c>
      <c r="Q7" s="31">
        <v>17</v>
      </c>
      <c r="R7" s="31">
        <v>18</v>
      </c>
      <c r="S7" s="31">
        <v>19</v>
      </c>
      <c r="T7" s="31">
        <v>20</v>
      </c>
    </row>
    <row r="8" ht="20.25" customHeight="1" spans="1:20">
      <c r="A8" s="32" t="s">
        <v>51</v>
      </c>
      <c r="B8" s="32" t="s">
        <v>52</v>
      </c>
      <c r="C8" s="7">
        <v>180.156428</v>
      </c>
      <c r="D8" s="7">
        <v>180.156428</v>
      </c>
      <c r="E8" s="7">
        <v>180.156428</v>
      </c>
      <c r="F8" s="7"/>
      <c r="G8" s="7"/>
      <c r="H8" s="7"/>
      <c r="I8" s="7"/>
      <c r="J8" s="7"/>
      <c r="K8" s="7"/>
      <c r="L8" s="7"/>
      <c r="M8" s="7"/>
      <c r="N8" s="7"/>
      <c r="O8" s="7"/>
      <c r="P8" s="7"/>
      <c r="Q8" s="7"/>
      <c r="R8" s="7"/>
      <c r="S8" s="7"/>
      <c r="T8" s="7"/>
    </row>
    <row r="9" ht="20.25" customHeight="1" spans="1:20">
      <c r="A9" s="57" t="s">
        <v>53</v>
      </c>
      <c r="B9" s="57" t="s">
        <v>52</v>
      </c>
      <c r="C9" s="7">
        <v>180.156428</v>
      </c>
      <c r="D9" s="7">
        <v>180.156428</v>
      </c>
      <c r="E9" s="7">
        <v>180.156428</v>
      </c>
      <c r="F9" s="7"/>
      <c r="G9" s="7"/>
      <c r="H9" s="7"/>
      <c r="I9" s="7"/>
      <c r="J9" s="7"/>
      <c r="K9" s="7"/>
      <c r="L9" s="7"/>
      <c r="M9" s="7"/>
      <c r="N9" s="7"/>
      <c r="O9" s="5"/>
      <c r="P9" s="5"/>
      <c r="Q9" s="5"/>
      <c r="R9" s="5"/>
      <c r="S9" s="5"/>
      <c r="T9" s="5"/>
    </row>
    <row r="10" ht="20.25" customHeight="1" spans="1:20">
      <c r="A10" s="33" t="s">
        <v>29</v>
      </c>
      <c r="B10" s="33"/>
      <c r="C10" s="7">
        <v>180.156428</v>
      </c>
      <c r="D10" s="7">
        <v>180.156428</v>
      </c>
      <c r="E10" s="7">
        <v>180.156428</v>
      </c>
      <c r="F10" s="7"/>
      <c r="G10" s="7"/>
      <c r="H10" s="7"/>
      <c r="I10" s="7"/>
      <c r="J10" s="7"/>
      <c r="K10" s="7"/>
      <c r="L10" s="7"/>
      <c r="M10" s="7"/>
      <c r="N10" s="7"/>
      <c r="O10" s="7"/>
      <c r="P10" s="7"/>
      <c r="Q10" s="7"/>
      <c r="R10" s="7"/>
      <c r="S10" s="7"/>
      <c r="T10" s="7"/>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23"/>
      <c r="B1" s="23"/>
      <c r="C1" s="23"/>
      <c r="D1" s="23"/>
      <c r="E1" s="23"/>
      <c r="F1" s="23"/>
      <c r="G1" s="23"/>
      <c r="H1" s="23"/>
      <c r="I1" s="23"/>
      <c r="J1" s="42"/>
      <c r="K1" s="42"/>
      <c r="L1" s="42"/>
      <c r="M1" s="42"/>
      <c r="N1" s="42"/>
      <c r="O1" s="42" t="s">
        <v>54</v>
      </c>
    </row>
    <row r="2" ht="37.5" customHeight="1" spans="1:15">
      <c r="A2" s="25" t="s">
        <v>55</v>
      </c>
      <c r="B2" s="25"/>
      <c r="C2" s="25"/>
      <c r="D2" s="25"/>
      <c r="E2" s="25"/>
      <c r="F2" s="25"/>
      <c r="G2" s="25"/>
      <c r="H2" s="25"/>
      <c r="I2" s="25"/>
      <c r="J2" s="25"/>
      <c r="K2" s="43"/>
      <c r="L2" s="43"/>
      <c r="M2" s="43"/>
      <c r="N2" s="43"/>
      <c r="O2" s="43"/>
    </row>
    <row r="3" ht="18.75" customHeight="1" spans="1:15">
      <c r="A3" s="26" t="str">
        <f>"单位名称："&amp;"易门县检验检测所"</f>
        <v>单位名称：易门县检验检测所</v>
      </c>
      <c r="B3" s="26"/>
      <c r="C3" s="26"/>
      <c r="D3" s="26"/>
      <c r="E3" s="26"/>
      <c r="F3" s="26"/>
      <c r="G3" s="26"/>
      <c r="H3" s="26"/>
      <c r="I3" s="26"/>
      <c r="J3" s="42"/>
      <c r="K3" s="42"/>
      <c r="L3" s="42"/>
      <c r="M3" s="42"/>
      <c r="N3" s="42"/>
      <c r="O3" s="42" t="s">
        <v>26</v>
      </c>
    </row>
    <row r="4" ht="18.75" customHeight="1" spans="1:15">
      <c r="A4" s="29" t="s">
        <v>56</v>
      </c>
      <c r="B4" s="29" t="s">
        <v>57</v>
      </c>
      <c r="C4" s="30" t="s">
        <v>29</v>
      </c>
      <c r="D4" s="30" t="s">
        <v>32</v>
      </c>
      <c r="E4" s="30"/>
      <c r="F4" s="30"/>
      <c r="G4" s="29" t="s">
        <v>33</v>
      </c>
      <c r="H4" s="30" t="s">
        <v>34</v>
      </c>
      <c r="I4" s="29" t="s">
        <v>58</v>
      </c>
      <c r="J4" s="30" t="s">
        <v>36</v>
      </c>
      <c r="K4" s="30"/>
      <c r="L4" s="30"/>
      <c r="M4" s="30"/>
      <c r="N4" s="30"/>
      <c r="O4" s="30"/>
    </row>
    <row r="5" ht="18.75" customHeight="1" spans="1:15">
      <c r="A5" s="29"/>
      <c r="B5" s="29"/>
      <c r="C5" s="30"/>
      <c r="D5" s="30" t="s">
        <v>31</v>
      </c>
      <c r="E5" s="30" t="s">
        <v>59</v>
      </c>
      <c r="F5" s="30" t="s">
        <v>60</v>
      </c>
      <c r="G5" s="29"/>
      <c r="H5" s="30"/>
      <c r="I5" s="29"/>
      <c r="J5" s="30" t="s">
        <v>31</v>
      </c>
      <c r="K5" s="30" t="s">
        <v>61</v>
      </c>
      <c r="L5" s="31" t="s">
        <v>62</v>
      </c>
      <c r="M5" s="31" t="s">
        <v>63</v>
      </c>
      <c r="N5" s="31" t="s">
        <v>64</v>
      </c>
      <c r="O5" s="31" t="s">
        <v>65</v>
      </c>
    </row>
    <row r="6" ht="18.75" customHeight="1" spans="1:15">
      <c r="A6" s="31" t="s">
        <v>42</v>
      </c>
      <c r="B6" s="31" t="s">
        <v>43</v>
      </c>
      <c r="C6" s="31" t="s">
        <v>44</v>
      </c>
      <c r="D6" s="31" t="s">
        <v>45</v>
      </c>
      <c r="E6" s="31" t="s">
        <v>46</v>
      </c>
      <c r="F6" s="31" t="s">
        <v>47</v>
      </c>
      <c r="G6" s="31" t="s">
        <v>48</v>
      </c>
      <c r="H6" s="31" t="s">
        <v>49</v>
      </c>
      <c r="I6" s="31" t="s">
        <v>50</v>
      </c>
      <c r="J6" s="31" t="s">
        <v>66</v>
      </c>
      <c r="K6" s="31">
        <v>11</v>
      </c>
      <c r="L6" s="31">
        <v>12</v>
      </c>
      <c r="M6" s="31">
        <v>13</v>
      </c>
      <c r="N6" s="31">
        <v>14</v>
      </c>
      <c r="O6" s="31">
        <v>15</v>
      </c>
    </row>
    <row r="7" ht="20.25" customHeight="1" spans="1:15">
      <c r="A7" s="32" t="s">
        <v>67</v>
      </c>
      <c r="B7" s="32" t="s">
        <v>68</v>
      </c>
      <c r="C7" s="7">
        <v>136.472347</v>
      </c>
      <c r="D7" s="7">
        <v>136.472347</v>
      </c>
      <c r="E7" s="7">
        <v>121.472347</v>
      </c>
      <c r="F7" s="7">
        <v>15</v>
      </c>
      <c r="G7" s="7"/>
      <c r="H7" s="7"/>
      <c r="I7" s="7"/>
      <c r="J7" s="7"/>
      <c r="K7" s="7"/>
      <c r="L7" s="7"/>
      <c r="M7" s="7"/>
      <c r="N7" s="7"/>
      <c r="O7" s="7"/>
    </row>
    <row r="8" ht="20.25" customHeight="1" spans="1:15">
      <c r="A8" s="57" t="s">
        <v>69</v>
      </c>
      <c r="B8" s="57" t="s">
        <v>70</v>
      </c>
      <c r="C8" s="7">
        <v>136.472347</v>
      </c>
      <c r="D8" s="7">
        <v>136.472347</v>
      </c>
      <c r="E8" s="7">
        <v>121.472347</v>
      </c>
      <c r="F8" s="7">
        <v>15</v>
      </c>
      <c r="G8" s="7"/>
      <c r="H8" s="7"/>
      <c r="I8" s="7"/>
      <c r="J8" s="7"/>
      <c r="K8" s="7"/>
      <c r="L8" s="7"/>
      <c r="M8" s="7"/>
      <c r="N8" s="7"/>
      <c r="O8" s="7"/>
    </row>
    <row r="9" ht="20.25" customHeight="1" spans="1:15">
      <c r="A9" s="58" t="s">
        <v>71</v>
      </c>
      <c r="B9" s="58" t="s">
        <v>72</v>
      </c>
      <c r="C9" s="7">
        <v>136.472347</v>
      </c>
      <c r="D9" s="7">
        <v>136.472347</v>
      </c>
      <c r="E9" s="7">
        <v>121.472347</v>
      </c>
      <c r="F9" s="7">
        <v>15</v>
      </c>
      <c r="G9" s="7"/>
      <c r="H9" s="7"/>
      <c r="I9" s="7"/>
      <c r="J9" s="7"/>
      <c r="K9" s="7"/>
      <c r="L9" s="7"/>
      <c r="M9" s="7"/>
      <c r="N9" s="7"/>
      <c r="O9" s="7"/>
    </row>
    <row r="10" ht="20.25" customHeight="1" spans="1:15">
      <c r="A10" s="32" t="s">
        <v>73</v>
      </c>
      <c r="B10" s="32" t="s">
        <v>74</v>
      </c>
      <c r="C10" s="7">
        <v>17.362992</v>
      </c>
      <c r="D10" s="7">
        <v>17.362992</v>
      </c>
      <c r="E10" s="7">
        <v>17.362992</v>
      </c>
      <c r="F10" s="7"/>
      <c r="G10" s="7"/>
      <c r="H10" s="7"/>
      <c r="I10" s="7"/>
      <c r="J10" s="7"/>
      <c r="K10" s="7"/>
      <c r="L10" s="7"/>
      <c r="M10" s="7"/>
      <c r="N10" s="7"/>
      <c r="O10" s="7"/>
    </row>
    <row r="11" ht="20.25" customHeight="1" spans="1:15">
      <c r="A11" s="57" t="s">
        <v>75</v>
      </c>
      <c r="B11" s="57" t="s">
        <v>76</v>
      </c>
      <c r="C11" s="7">
        <v>17.362992</v>
      </c>
      <c r="D11" s="7">
        <v>17.362992</v>
      </c>
      <c r="E11" s="7">
        <v>17.362992</v>
      </c>
      <c r="F11" s="7"/>
      <c r="G11" s="7"/>
      <c r="H11" s="7"/>
      <c r="I11" s="7"/>
      <c r="J11" s="7"/>
      <c r="K11" s="7"/>
      <c r="L11" s="7"/>
      <c r="M11" s="7"/>
      <c r="N11" s="7"/>
      <c r="O11" s="7"/>
    </row>
    <row r="12" ht="20.25" customHeight="1" spans="1:15">
      <c r="A12" s="58" t="s">
        <v>77</v>
      </c>
      <c r="B12" s="58" t="s">
        <v>78</v>
      </c>
      <c r="C12" s="7">
        <v>17.362992</v>
      </c>
      <c r="D12" s="7">
        <v>17.362992</v>
      </c>
      <c r="E12" s="7">
        <v>17.362992</v>
      </c>
      <c r="F12" s="7"/>
      <c r="G12" s="7"/>
      <c r="H12" s="7"/>
      <c r="I12" s="7"/>
      <c r="J12" s="7"/>
      <c r="K12" s="7"/>
      <c r="L12" s="7"/>
      <c r="M12" s="7"/>
      <c r="N12" s="7"/>
      <c r="O12" s="7"/>
    </row>
    <row r="13" ht="20.25" customHeight="1" spans="1:15">
      <c r="A13" s="32" t="s">
        <v>79</v>
      </c>
      <c r="B13" s="32" t="s">
        <v>80</v>
      </c>
      <c r="C13" s="7">
        <v>13.928689</v>
      </c>
      <c r="D13" s="7">
        <v>13.928689</v>
      </c>
      <c r="E13" s="7">
        <v>13.928689</v>
      </c>
      <c r="F13" s="7"/>
      <c r="G13" s="7"/>
      <c r="H13" s="7"/>
      <c r="I13" s="7"/>
      <c r="J13" s="7"/>
      <c r="K13" s="7"/>
      <c r="L13" s="7"/>
      <c r="M13" s="7"/>
      <c r="N13" s="7"/>
      <c r="O13" s="7"/>
    </row>
    <row r="14" ht="20.25" customHeight="1" spans="1:15">
      <c r="A14" s="57" t="s">
        <v>81</v>
      </c>
      <c r="B14" s="57" t="s">
        <v>82</v>
      </c>
      <c r="C14" s="7">
        <v>13.928689</v>
      </c>
      <c r="D14" s="7">
        <v>13.928689</v>
      </c>
      <c r="E14" s="7">
        <v>13.928689</v>
      </c>
      <c r="F14" s="7"/>
      <c r="G14" s="7"/>
      <c r="H14" s="7"/>
      <c r="I14" s="7"/>
      <c r="J14" s="7"/>
      <c r="K14" s="7"/>
      <c r="L14" s="7"/>
      <c r="M14" s="7"/>
      <c r="N14" s="7"/>
      <c r="O14" s="7"/>
    </row>
    <row r="15" ht="20.25" customHeight="1" spans="1:15">
      <c r="A15" s="58" t="s">
        <v>83</v>
      </c>
      <c r="B15" s="58" t="s">
        <v>84</v>
      </c>
      <c r="C15" s="7">
        <v>9.007052</v>
      </c>
      <c r="D15" s="7">
        <v>9.007052</v>
      </c>
      <c r="E15" s="7">
        <v>9.007052</v>
      </c>
      <c r="F15" s="7"/>
      <c r="G15" s="7"/>
      <c r="H15" s="7"/>
      <c r="I15" s="7"/>
      <c r="J15" s="7"/>
      <c r="K15" s="7"/>
      <c r="L15" s="7"/>
      <c r="M15" s="7"/>
      <c r="N15" s="7"/>
      <c r="O15" s="7"/>
    </row>
    <row r="16" ht="20.25" customHeight="1" spans="1:15">
      <c r="A16" s="58" t="s">
        <v>85</v>
      </c>
      <c r="B16" s="58" t="s">
        <v>86</v>
      </c>
      <c r="C16" s="7">
        <v>4.3516</v>
      </c>
      <c r="D16" s="7">
        <v>4.3516</v>
      </c>
      <c r="E16" s="7">
        <v>4.3516</v>
      </c>
      <c r="F16" s="7"/>
      <c r="G16" s="7"/>
      <c r="H16" s="7"/>
      <c r="I16" s="7"/>
      <c r="J16" s="7"/>
      <c r="K16" s="7"/>
      <c r="L16" s="7"/>
      <c r="M16" s="7"/>
      <c r="N16" s="7"/>
      <c r="O16" s="7"/>
    </row>
    <row r="17" ht="20.25" customHeight="1" spans="1:15">
      <c r="A17" s="58" t="s">
        <v>87</v>
      </c>
      <c r="B17" s="58" t="s">
        <v>88</v>
      </c>
      <c r="C17" s="7">
        <v>0.570037</v>
      </c>
      <c r="D17" s="7">
        <v>0.570037</v>
      </c>
      <c r="E17" s="7">
        <v>0.570037</v>
      </c>
      <c r="F17" s="7"/>
      <c r="G17" s="7"/>
      <c r="H17" s="7"/>
      <c r="I17" s="7"/>
      <c r="J17" s="7"/>
      <c r="K17" s="7"/>
      <c r="L17" s="7"/>
      <c r="M17" s="7"/>
      <c r="N17" s="7"/>
      <c r="O17" s="7"/>
    </row>
    <row r="18" ht="20.25" customHeight="1" spans="1:15">
      <c r="A18" s="32" t="s">
        <v>89</v>
      </c>
      <c r="B18" s="32" t="s">
        <v>90</v>
      </c>
      <c r="C18" s="7">
        <v>12.3924</v>
      </c>
      <c r="D18" s="7">
        <v>12.3924</v>
      </c>
      <c r="E18" s="7">
        <v>12.3924</v>
      </c>
      <c r="F18" s="7"/>
      <c r="G18" s="7"/>
      <c r="H18" s="7"/>
      <c r="I18" s="7"/>
      <c r="J18" s="7"/>
      <c r="K18" s="7"/>
      <c r="L18" s="7"/>
      <c r="M18" s="7"/>
      <c r="N18" s="7"/>
      <c r="O18" s="7"/>
    </row>
    <row r="19" ht="20.25" customHeight="1" spans="1:15">
      <c r="A19" s="57" t="s">
        <v>91</v>
      </c>
      <c r="B19" s="57" t="s">
        <v>92</v>
      </c>
      <c r="C19" s="7">
        <v>12.3924</v>
      </c>
      <c r="D19" s="7">
        <v>12.3924</v>
      </c>
      <c r="E19" s="7">
        <v>12.3924</v>
      </c>
      <c r="F19" s="7"/>
      <c r="G19" s="7"/>
      <c r="H19" s="7"/>
      <c r="I19" s="7"/>
      <c r="J19" s="7"/>
      <c r="K19" s="7"/>
      <c r="L19" s="7"/>
      <c r="M19" s="7"/>
      <c r="N19" s="7"/>
      <c r="O19" s="7"/>
    </row>
    <row r="20" ht="20.25" customHeight="1" spans="1:15">
      <c r="A20" s="58" t="s">
        <v>93</v>
      </c>
      <c r="B20" s="58" t="s">
        <v>94</v>
      </c>
      <c r="C20" s="7">
        <v>11.0748</v>
      </c>
      <c r="D20" s="7">
        <v>11.0748</v>
      </c>
      <c r="E20" s="7">
        <v>11.0748</v>
      </c>
      <c r="F20" s="7"/>
      <c r="G20" s="7"/>
      <c r="H20" s="7"/>
      <c r="I20" s="7"/>
      <c r="J20" s="7"/>
      <c r="K20" s="7"/>
      <c r="L20" s="7"/>
      <c r="M20" s="7"/>
      <c r="N20" s="7"/>
      <c r="O20" s="7"/>
    </row>
    <row r="21" ht="20.25" customHeight="1" spans="1:15">
      <c r="A21" s="58" t="s">
        <v>95</v>
      </c>
      <c r="B21" s="58" t="s">
        <v>96</v>
      </c>
      <c r="C21" s="7">
        <v>1.3176</v>
      </c>
      <c r="D21" s="7">
        <v>1.3176</v>
      </c>
      <c r="E21" s="7">
        <v>1.3176</v>
      </c>
      <c r="F21" s="7"/>
      <c r="G21" s="7"/>
      <c r="H21" s="7"/>
      <c r="I21" s="7"/>
      <c r="J21" s="7"/>
      <c r="K21" s="7"/>
      <c r="L21" s="7"/>
      <c r="M21" s="7"/>
      <c r="N21" s="7"/>
      <c r="O21" s="7"/>
    </row>
    <row r="22" ht="20.25" customHeight="1" spans="1:15">
      <c r="A22" s="33" t="s">
        <v>97</v>
      </c>
      <c r="B22" s="33"/>
      <c r="C22" s="7">
        <v>180.156428</v>
      </c>
      <c r="D22" s="7">
        <v>180.156428</v>
      </c>
      <c r="E22" s="7">
        <v>165.156428</v>
      </c>
      <c r="F22" s="7">
        <v>15</v>
      </c>
      <c r="G22" s="7"/>
      <c r="H22" s="7"/>
      <c r="I22" s="7"/>
      <c r="J22" s="7"/>
      <c r="K22" s="7"/>
      <c r="L22" s="7"/>
      <c r="M22" s="7"/>
      <c r="N22" s="7"/>
      <c r="O22" s="7"/>
    </row>
  </sheetData>
  <mergeCells count="11">
    <mergeCell ref="A2:O2"/>
    <mergeCell ref="A3:I3"/>
    <mergeCell ref="D4:F4"/>
    <mergeCell ref="J4:O4"/>
    <mergeCell ref="A22:B22"/>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8.85" defaultRowHeight="15" customHeight="1" outlineLevelCol="3"/>
  <cols>
    <col min="1" max="4" width="35.7083333333333" customWidth="1"/>
  </cols>
  <sheetData>
    <row r="1" ht="18.75" customHeight="1" spans="1:4">
      <c r="A1" s="23"/>
      <c r="B1" s="23"/>
      <c r="C1" s="23"/>
      <c r="D1" s="45" t="s">
        <v>98</v>
      </c>
    </row>
    <row r="2" ht="45" customHeight="1" spans="1:4">
      <c r="A2" s="25" t="s">
        <v>99</v>
      </c>
      <c r="B2" s="25"/>
      <c r="C2" s="25"/>
      <c r="D2" s="25"/>
    </row>
    <row r="3" ht="18.75" customHeight="1" spans="1:4">
      <c r="A3" s="38" t="str">
        <f>"单位名称："&amp;"易门县检验检测所"</f>
        <v>单位名称：易门县检验检测所</v>
      </c>
      <c r="B3" s="38"/>
      <c r="C3" s="59"/>
      <c r="D3" s="45" t="s">
        <v>2</v>
      </c>
    </row>
    <row r="4" ht="22.5" customHeight="1" spans="1:4">
      <c r="A4" s="60" t="s">
        <v>3</v>
      </c>
      <c r="B4" s="60"/>
      <c r="C4" s="60" t="s">
        <v>4</v>
      </c>
      <c r="D4" s="60"/>
    </row>
    <row r="5" ht="18.75" customHeight="1" spans="1:4">
      <c r="A5" s="60" t="s">
        <v>5</v>
      </c>
      <c r="B5" s="60" t="s">
        <v>6</v>
      </c>
      <c r="C5" s="60" t="s">
        <v>100</v>
      </c>
      <c r="D5" s="60" t="s">
        <v>6</v>
      </c>
    </row>
    <row r="6" ht="18.75" customHeight="1" spans="1:4">
      <c r="A6" s="60"/>
      <c r="B6" s="60"/>
      <c r="C6" s="60"/>
      <c r="D6" s="60"/>
    </row>
    <row r="7" ht="22.5" customHeight="1" spans="1:4">
      <c r="A7" s="61" t="s">
        <v>101</v>
      </c>
      <c r="B7" s="7">
        <v>180.156428</v>
      </c>
      <c r="C7" s="61" t="s">
        <v>102</v>
      </c>
      <c r="D7" s="7">
        <v>180.156428</v>
      </c>
    </row>
    <row r="8" ht="22.5" customHeight="1" spans="1:4">
      <c r="A8" s="61" t="s">
        <v>103</v>
      </c>
      <c r="B8" s="7">
        <v>180.156428</v>
      </c>
      <c r="C8" s="61" t="str">
        <f>"（"&amp;"一"&amp;"）"&amp;"一般公共服务支出"</f>
        <v>（一）一般公共服务支出</v>
      </c>
      <c r="D8" s="7">
        <v>136.472347</v>
      </c>
    </row>
    <row r="9" ht="22.5" customHeight="1" spans="1:4">
      <c r="A9" s="61" t="s">
        <v>104</v>
      </c>
      <c r="B9" s="7"/>
      <c r="C9" s="61" t="str">
        <f>"（"&amp;"二"&amp;"）"&amp;"社会保障和就业支出"</f>
        <v>（二）社会保障和就业支出</v>
      </c>
      <c r="D9" s="7">
        <v>17.362992</v>
      </c>
    </row>
    <row r="10" ht="22.5" customHeight="1" spans="1:4">
      <c r="A10" s="61" t="s">
        <v>105</v>
      </c>
      <c r="B10" s="7"/>
      <c r="C10" s="61" t="str">
        <f>"（"&amp;"三"&amp;"）"&amp;"卫生健康支出"</f>
        <v>（三）卫生健康支出</v>
      </c>
      <c r="D10" s="7">
        <v>13.928689</v>
      </c>
    </row>
    <row r="11" ht="22.5" customHeight="1" spans="1:4">
      <c r="A11" s="61" t="s">
        <v>106</v>
      </c>
      <c r="B11" s="7"/>
      <c r="C11" s="61" t="str">
        <f>"（"&amp;"四"&amp;"）"&amp;"住房保障支出"</f>
        <v>（四）住房保障支出</v>
      </c>
      <c r="D11" s="7">
        <v>12.3924</v>
      </c>
    </row>
    <row r="12" ht="22.5" customHeight="1" spans="1:4">
      <c r="A12" s="61" t="s">
        <v>103</v>
      </c>
      <c r="B12" s="7"/>
      <c r="C12" s="61"/>
      <c r="D12" s="7"/>
    </row>
    <row r="13" ht="22.5" customHeight="1" spans="1:4">
      <c r="A13" s="61" t="s">
        <v>104</v>
      </c>
      <c r="B13" s="7"/>
      <c r="C13" s="61"/>
      <c r="D13" s="7"/>
    </row>
    <row r="14" ht="22.5" customHeight="1" spans="1:4">
      <c r="A14" s="61" t="s">
        <v>105</v>
      </c>
      <c r="B14" s="7"/>
      <c r="C14" s="61"/>
      <c r="D14" s="7"/>
    </row>
    <row r="15" ht="22.5" customHeight="1" spans="1:4">
      <c r="A15" s="62"/>
      <c r="B15" s="7"/>
      <c r="C15" s="61" t="s">
        <v>107</v>
      </c>
      <c r="D15" s="7"/>
    </row>
    <row r="16" ht="22.5" customHeight="1" spans="1:4">
      <c r="A16" s="63" t="s">
        <v>108</v>
      </c>
      <c r="B16" s="64">
        <v>180.156428</v>
      </c>
      <c r="C16" s="65" t="s">
        <v>109</v>
      </c>
      <c r="D16" s="64">
        <v>180.156428</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23"/>
      <c r="B1" s="23"/>
      <c r="C1" s="23"/>
      <c r="D1" s="23"/>
      <c r="E1" s="23"/>
      <c r="F1" s="23"/>
      <c r="G1" s="24" t="s">
        <v>110</v>
      </c>
    </row>
    <row r="2" ht="37.5" customHeight="1" spans="1:7">
      <c r="A2" s="25" t="s">
        <v>111</v>
      </c>
      <c r="B2" s="25"/>
      <c r="C2" s="25"/>
      <c r="D2" s="25"/>
      <c r="E2" s="25"/>
      <c r="F2" s="25"/>
      <c r="G2" s="25"/>
    </row>
    <row r="3" ht="18.75" customHeight="1" spans="1:7">
      <c r="A3" s="26" t="str">
        <f>"单位名称："&amp;"易门县检验检测所"</f>
        <v>单位名称：易门县检验检测所</v>
      </c>
      <c r="B3" s="26"/>
      <c r="C3" s="26"/>
      <c r="D3" s="27"/>
      <c r="E3" s="27"/>
      <c r="F3" s="27"/>
      <c r="G3" s="28" t="s">
        <v>26</v>
      </c>
    </row>
    <row r="4" ht="18.75" customHeight="1" spans="1:7">
      <c r="A4" s="29" t="s">
        <v>112</v>
      </c>
      <c r="B4" s="29" t="s">
        <v>57</v>
      </c>
      <c r="C4" s="30" t="s">
        <v>29</v>
      </c>
      <c r="D4" s="30" t="s">
        <v>59</v>
      </c>
      <c r="E4" s="30"/>
      <c r="F4" s="30"/>
      <c r="G4" s="29" t="s">
        <v>60</v>
      </c>
    </row>
    <row r="5" ht="18.75" customHeight="1" spans="1:7">
      <c r="A5" s="29" t="s">
        <v>56</v>
      </c>
      <c r="B5" s="29" t="s">
        <v>57</v>
      </c>
      <c r="C5" s="30"/>
      <c r="D5" s="30" t="s">
        <v>31</v>
      </c>
      <c r="E5" s="30" t="s">
        <v>113</v>
      </c>
      <c r="F5" s="30" t="s">
        <v>114</v>
      </c>
      <c r="G5" s="29"/>
    </row>
    <row r="6" ht="18.75" customHeight="1" spans="1:7">
      <c r="A6" s="31" t="s">
        <v>42</v>
      </c>
      <c r="B6" s="31" t="s">
        <v>43</v>
      </c>
      <c r="C6" s="31" t="s">
        <v>44</v>
      </c>
      <c r="D6" s="31" t="s">
        <v>45</v>
      </c>
      <c r="E6" s="31" t="s">
        <v>46</v>
      </c>
      <c r="F6" s="31" t="s">
        <v>47</v>
      </c>
      <c r="G6" s="31" t="s">
        <v>48</v>
      </c>
    </row>
    <row r="7" ht="20.25" customHeight="1" spans="1:7">
      <c r="A7" s="32" t="s">
        <v>67</v>
      </c>
      <c r="B7" s="32" t="s">
        <v>68</v>
      </c>
      <c r="C7" s="7">
        <v>136.472347</v>
      </c>
      <c r="D7" s="7">
        <v>121.472347</v>
      </c>
      <c r="E7" s="7">
        <v>109.584331</v>
      </c>
      <c r="F7" s="7">
        <v>11.888016</v>
      </c>
      <c r="G7" s="7">
        <v>15</v>
      </c>
    </row>
    <row r="8" ht="20.25" customHeight="1" spans="1:7">
      <c r="A8" s="57" t="s">
        <v>69</v>
      </c>
      <c r="B8" s="57" t="s">
        <v>70</v>
      </c>
      <c r="C8" s="7">
        <v>136.472347</v>
      </c>
      <c r="D8" s="7">
        <v>121.472347</v>
      </c>
      <c r="E8" s="7">
        <v>109.584331</v>
      </c>
      <c r="F8" s="7">
        <v>11.888016</v>
      </c>
      <c r="G8" s="7">
        <v>15</v>
      </c>
    </row>
    <row r="9" ht="20.25" customHeight="1" spans="1:7">
      <c r="A9" s="58" t="s">
        <v>71</v>
      </c>
      <c r="B9" s="58" t="s">
        <v>72</v>
      </c>
      <c r="C9" s="7">
        <v>136.472347</v>
      </c>
      <c r="D9" s="7">
        <v>121.472347</v>
      </c>
      <c r="E9" s="7">
        <v>109.584331</v>
      </c>
      <c r="F9" s="7">
        <v>11.888016</v>
      </c>
      <c r="G9" s="7">
        <v>15</v>
      </c>
    </row>
    <row r="10" ht="20.25" customHeight="1" spans="1:7">
      <c r="A10" s="32" t="s">
        <v>73</v>
      </c>
      <c r="B10" s="32" t="s">
        <v>74</v>
      </c>
      <c r="C10" s="7">
        <v>17.362992</v>
      </c>
      <c r="D10" s="7">
        <v>17.362992</v>
      </c>
      <c r="E10" s="7">
        <v>17.362992</v>
      </c>
      <c r="F10" s="7"/>
      <c r="G10" s="7"/>
    </row>
    <row r="11" ht="20.25" customHeight="1" spans="1:7">
      <c r="A11" s="57" t="s">
        <v>75</v>
      </c>
      <c r="B11" s="57" t="s">
        <v>76</v>
      </c>
      <c r="C11" s="7">
        <v>17.362992</v>
      </c>
      <c r="D11" s="7">
        <v>17.362992</v>
      </c>
      <c r="E11" s="7">
        <v>17.362992</v>
      </c>
      <c r="F11" s="7"/>
      <c r="G11" s="7"/>
    </row>
    <row r="12" ht="20.25" customHeight="1" spans="1:7">
      <c r="A12" s="58" t="s">
        <v>77</v>
      </c>
      <c r="B12" s="58" t="s">
        <v>78</v>
      </c>
      <c r="C12" s="7">
        <v>17.362992</v>
      </c>
      <c r="D12" s="7">
        <v>17.362992</v>
      </c>
      <c r="E12" s="7">
        <v>17.362992</v>
      </c>
      <c r="F12" s="7"/>
      <c r="G12" s="7"/>
    </row>
    <row r="13" ht="20.25" customHeight="1" spans="1:7">
      <c r="A13" s="32" t="s">
        <v>79</v>
      </c>
      <c r="B13" s="32" t="s">
        <v>80</v>
      </c>
      <c r="C13" s="7">
        <v>13.928689</v>
      </c>
      <c r="D13" s="7">
        <v>13.928689</v>
      </c>
      <c r="E13" s="7">
        <v>13.928689</v>
      </c>
      <c r="F13" s="7"/>
      <c r="G13" s="7"/>
    </row>
    <row r="14" ht="20.25" customHeight="1" spans="1:7">
      <c r="A14" s="57" t="s">
        <v>81</v>
      </c>
      <c r="B14" s="57" t="s">
        <v>82</v>
      </c>
      <c r="C14" s="7">
        <v>13.928689</v>
      </c>
      <c r="D14" s="7">
        <v>13.928689</v>
      </c>
      <c r="E14" s="7">
        <v>13.928689</v>
      </c>
      <c r="F14" s="7"/>
      <c r="G14" s="7"/>
    </row>
    <row r="15" ht="20.25" customHeight="1" spans="1:7">
      <c r="A15" s="58" t="s">
        <v>83</v>
      </c>
      <c r="B15" s="58" t="s">
        <v>84</v>
      </c>
      <c r="C15" s="7">
        <v>9.007052</v>
      </c>
      <c r="D15" s="7">
        <v>9.007052</v>
      </c>
      <c r="E15" s="7">
        <v>9.007052</v>
      </c>
      <c r="F15" s="7"/>
      <c r="G15" s="7"/>
    </row>
    <row r="16" ht="20.25" customHeight="1" spans="1:7">
      <c r="A16" s="58" t="s">
        <v>85</v>
      </c>
      <c r="B16" s="58" t="s">
        <v>86</v>
      </c>
      <c r="C16" s="7">
        <v>4.3516</v>
      </c>
      <c r="D16" s="7">
        <v>4.3516</v>
      </c>
      <c r="E16" s="7">
        <v>4.3516</v>
      </c>
      <c r="F16" s="7"/>
      <c r="G16" s="7"/>
    </row>
    <row r="17" ht="20.25" customHeight="1" spans="1:7">
      <c r="A17" s="58" t="s">
        <v>87</v>
      </c>
      <c r="B17" s="58" t="s">
        <v>88</v>
      </c>
      <c r="C17" s="7">
        <v>0.570037</v>
      </c>
      <c r="D17" s="7">
        <v>0.570037</v>
      </c>
      <c r="E17" s="7">
        <v>0.570037</v>
      </c>
      <c r="F17" s="7"/>
      <c r="G17" s="7"/>
    </row>
    <row r="18" ht="20.25" customHeight="1" spans="1:7">
      <c r="A18" s="32" t="s">
        <v>89</v>
      </c>
      <c r="B18" s="32" t="s">
        <v>90</v>
      </c>
      <c r="C18" s="7">
        <v>12.3924</v>
      </c>
      <c r="D18" s="7">
        <v>12.3924</v>
      </c>
      <c r="E18" s="7">
        <v>12.3924</v>
      </c>
      <c r="F18" s="7"/>
      <c r="G18" s="7"/>
    </row>
    <row r="19" ht="20.25" customHeight="1" spans="1:7">
      <c r="A19" s="57" t="s">
        <v>91</v>
      </c>
      <c r="B19" s="57" t="s">
        <v>92</v>
      </c>
      <c r="C19" s="7">
        <v>12.3924</v>
      </c>
      <c r="D19" s="7">
        <v>12.3924</v>
      </c>
      <c r="E19" s="7">
        <v>12.3924</v>
      </c>
      <c r="F19" s="7"/>
      <c r="G19" s="7"/>
    </row>
    <row r="20" ht="20.25" customHeight="1" spans="1:7">
      <c r="A20" s="58" t="s">
        <v>93</v>
      </c>
      <c r="B20" s="58" t="s">
        <v>94</v>
      </c>
      <c r="C20" s="7">
        <v>11.0748</v>
      </c>
      <c r="D20" s="7">
        <v>11.0748</v>
      </c>
      <c r="E20" s="7">
        <v>11.0748</v>
      </c>
      <c r="F20" s="7"/>
      <c r="G20" s="7"/>
    </row>
    <row r="21" ht="20.25" customHeight="1" spans="1:7">
      <c r="A21" s="58" t="s">
        <v>95</v>
      </c>
      <c r="B21" s="58" t="s">
        <v>96</v>
      </c>
      <c r="C21" s="7">
        <v>1.3176</v>
      </c>
      <c r="D21" s="7">
        <v>1.3176</v>
      </c>
      <c r="E21" s="7">
        <v>1.3176</v>
      </c>
      <c r="F21" s="7"/>
      <c r="G21" s="7"/>
    </row>
    <row r="22" ht="20.25" customHeight="1" spans="1:7">
      <c r="A22" s="33" t="s">
        <v>97</v>
      </c>
      <c r="B22" s="33"/>
      <c r="C22" s="34">
        <v>180.156428</v>
      </c>
      <c r="D22" s="34">
        <v>165.156428</v>
      </c>
      <c r="E22" s="34">
        <v>153.268412</v>
      </c>
      <c r="F22" s="34">
        <v>11.888016</v>
      </c>
      <c r="G22" s="34">
        <v>15</v>
      </c>
    </row>
  </sheetData>
  <mergeCells count="7">
    <mergeCell ref="A2:G2"/>
    <mergeCell ref="A3:C3"/>
    <mergeCell ref="A4:B4"/>
    <mergeCell ref="D4:F4"/>
    <mergeCell ref="A22:B22"/>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A1" sqref="A1"/>
    </sheetView>
  </sheetViews>
  <sheetFormatPr defaultColWidth="8.85" defaultRowHeight="15" customHeight="1" outlineLevelRow="6" outlineLevelCol="5"/>
  <cols>
    <col min="1" max="6" width="28.575" customWidth="1"/>
  </cols>
  <sheetData>
    <row r="1" ht="18.75" customHeight="1" spans="1:6">
      <c r="A1" s="50"/>
      <c r="B1" s="50"/>
      <c r="C1" s="51"/>
      <c r="D1" s="23"/>
      <c r="E1" s="23"/>
      <c r="F1" s="52" t="s">
        <v>115</v>
      </c>
    </row>
    <row r="2" ht="41.25" customHeight="1" spans="1:6">
      <c r="A2" s="53" t="s">
        <v>116</v>
      </c>
      <c r="B2" s="53"/>
      <c r="C2" s="53"/>
      <c r="D2" s="53"/>
      <c r="E2" s="53"/>
      <c r="F2" s="53"/>
    </row>
    <row r="3" ht="18.75" customHeight="1" spans="1:6">
      <c r="A3" s="38" t="str">
        <f>"单位名称："&amp;"易门县检验检测所"</f>
        <v>单位名称：易门县检验检测所</v>
      </c>
      <c r="B3" s="38"/>
      <c r="C3" s="38"/>
      <c r="D3" s="54"/>
      <c r="E3" s="23"/>
      <c r="F3" s="52" t="s">
        <v>26</v>
      </c>
    </row>
    <row r="4" ht="18.75" customHeight="1" spans="1:6">
      <c r="A4" s="29" t="s">
        <v>117</v>
      </c>
      <c r="B4" s="30" t="s">
        <v>118</v>
      </c>
      <c r="C4" s="30" t="s">
        <v>119</v>
      </c>
      <c r="D4" s="30"/>
      <c r="E4" s="30"/>
      <c r="F4" s="30" t="s">
        <v>120</v>
      </c>
    </row>
    <row r="5" ht="18.75" customHeight="1" spans="1:6">
      <c r="A5" s="29"/>
      <c r="B5" s="30"/>
      <c r="C5" s="30" t="s">
        <v>31</v>
      </c>
      <c r="D5" s="30" t="s">
        <v>121</v>
      </c>
      <c r="E5" s="30" t="s">
        <v>122</v>
      </c>
      <c r="F5" s="30"/>
    </row>
    <row r="6" ht="18.75" customHeight="1" spans="1:6">
      <c r="A6" s="55" t="s">
        <v>43</v>
      </c>
      <c r="B6" s="56" t="s">
        <v>44</v>
      </c>
      <c r="C6" s="55" t="s">
        <v>45</v>
      </c>
      <c r="D6" s="55" t="s">
        <v>46</v>
      </c>
      <c r="E6" s="55" t="s">
        <v>47</v>
      </c>
      <c r="F6" s="55">
        <v>7</v>
      </c>
    </row>
    <row r="7" ht="20.25" customHeight="1" spans="1:6">
      <c r="A7" s="7">
        <v>0.59</v>
      </c>
      <c r="B7" s="7"/>
      <c r="C7" s="7"/>
      <c r="D7" s="7"/>
      <c r="E7" s="7"/>
      <c r="F7" s="7">
        <v>0.59</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5"/>
  <sheetViews>
    <sheetView showZeros="0" topLeftCell="E1" workbookViewId="0">
      <selection activeCell="A1" sqref="A1"/>
    </sheetView>
  </sheetViews>
  <sheetFormatPr defaultColWidth="8.85" defaultRowHeight="15" customHeight="1"/>
  <cols>
    <col min="1" max="7" width="28.575" customWidth="1"/>
    <col min="8" max="24" width="14.2833333333333" customWidth="1"/>
  </cols>
  <sheetData>
    <row r="1" ht="18.75" customHeight="1" spans="1:24">
      <c r="A1" s="23"/>
      <c r="B1" s="23"/>
      <c r="C1" s="23"/>
      <c r="D1" s="23"/>
      <c r="E1" s="23"/>
      <c r="F1" s="23"/>
      <c r="G1" s="23"/>
      <c r="H1" s="23"/>
      <c r="I1" s="23"/>
      <c r="J1" s="23"/>
      <c r="K1" s="23"/>
      <c r="L1" s="23"/>
      <c r="M1" s="42"/>
      <c r="N1" s="42"/>
      <c r="O1" s="42"/>
      <c r="P1" s="42"/>
      <c r="Q1" s="42"/>
      <c r="R1" s="42"/>
      <c r="S1" s="42"/>
      <c r="T1" s="42"/>
      <c r="U1" s="42"/>
      <c r="V1" s="42"/>
      <c r="W1" s="42"/>
      <c r="X1" s="42" t="s">
        <v>123</v>
      </c>
    </row>
    <row r="2" ht="45" customHeight="1" spans="1:24">
      <c r="A2" s="25" t="s">
        <v>124</v>
      </c>
      <c r="B2" s="25"/>
      <c r="C2" s="25"/>
      <c r="D2" s="25"/>
      <c r="E2" s="25"/>
      <c r="F2" s="25"/>
      <c r="G2" s="25"/>
      <c r="H2" s="25"/>
      <c r="I2" s="25"/>
      <c r="J2" s="25"/>
      <c r="K2" s="25"/>
      <c r="L2" s="25"/>
      <c r="M2" s="43"/>
      <c r="N2" s="43"/>
      <c r="O2" s="43"/>
      <c r="P2" s="43"/>
      <c r="Q2" s="43"/>
      <c r="R2" s="43"/>
      <c r="S2" s="43"/>
      <c r="T2" s="43"/>
      <c r="U2" s="43"/>
      <c r="V2" s="43"/>
      <c r="W2" s="43"/>
      <c r="X2" s="43"/>
    </row>
    <row r="3" ht="18.75" customHeight="1" spans="1:24">
      <c r="A3" s="38" t="str">
        <f>"单位名称："&amp;"易门县检验检测所"</f>
        <v>单位名称：易门县检验检测所</v>
      </c>
      <c r="B3" s="38"/>
      <c r="C3" s="38"/>
      <c r="D3" s="38"/>
      <c r="E3" s="38"/>
      <c r="F3" s="38"/>
      <c r="G3" s="38"/>
      <c r="H3" s="44"/>
      <c r="I3" s="44"/>
      <c r="J3" s="44"/>
      <c r="K3" s="44"/>
      <c r="L3" s="44"/>
      <c r="M3" s="45"/>
      <c r="N3" s="45"/>
      <c r="O3" s="45"/>
      <c r="P3" s="45"/>
      <c r="Q3" s="45"/>
      <c r="R3" s="45"/>
      <c r="S3" s="45"/>
      <c r="T3" s="45"/>
      <c r="U3" s="45"/>
      <c r="V3" s="45"/>
      <c r="W3" s="45"/>
      <c r="X3" s="45" t="s">
        <v>26</v>
      </c>
    </row>
    <row r="4" ht="18.75" customHeight="1" spans="1:24">
      <c r="A4" s="47" t="s">
        <v>125</v>
      </c>
      <c r="B4" s="47" t="s">
        <v>126</v>
      </c>
      <c r="C4" s="47" t="s">
        <v>127</v>
      </c>
      <c r="D4" s="47" t="s">
        <v>128</v>
      </c>
      <c r="E4" s="47" t="s">
        <v>129</v>
      </c>
      <c r="F4" s="47" t="s">
        <v>130</v>
      </c>
      <c r="G4" s="47" t="s">
        <v>131</v>
      </c>
      <c r="H4" s="48" t="s">
        <v>29</v>
      </c>
      <c r="I4" s="48" t="s">
        <v>132</v>
      </c>
      <c r="J4" s="47"/>
      <c r="K4" s="47"/>
      <c r="L4" s="47"/>
      <c r="M4" s="47"/>
      <c r="N4" s="47"/>
      <c r="O4" s="47" t="s">
        <v>133</v>
      </c>
      <c r="P4" s="47"/>
      <c r="Q4" s="47"/>
      <c r="R4" s="47" t="s">
        <v>35</v>
      </c>
      <c r="S4" s="47" t="s">
        <v>36</v>
      </c>
      <c r="T4" s="47"/>
      <c r="U4" s="47"/>
      <c r="V4" s="47"/>
      <c r="W4" s="47"/>
      <c r="X4" s="47"/>
    </row>
    <row r="5" ht="18.75" customHeight="1" spans="1:24">
      <c r="A5" s="47"/>
      <c r="B5" s="47"/>
      <c r="C5" s="47"/>
      <c r="D5" s="47"/>
      <c r="E5" s="47"/>
      <c r="F5" s="47"/>
      <c r="G5" s="47"/>
      <c r="H5" s="48" t="s">
        <v>134</v>
      </c>
      <c r="I5" s="48" t="s">
        <v>135</v>
      </c>
      <c r="J5" s="48"/>
      <c r="K5" s="47" t="s">
        <v>33</v>
      </c>
      <c r="L5" s="47" t="s">
        <v>34</v>
      </c>
      <c r="M5" s="47"/>
      <c r="N5" s="47"/>
      <c r="O5" s="47" t="s">
        <v>133</v>
      </c>
      <c r="P5" s="47" t="s">
        <v>33</v>
      </c>
      <c r="Q5" s="47" t="s">
        <v>34</v>
      </c>
      <c r="R5" s="47" t="s">
        <v>35</v>
      </c>
      <c r="S5" s="47" t="s">
        <v>36</v>
      </c>
      <c r="T5" s="47" t="s">
        <v>37</v>
      </c>
      <c r="U5" s="47" t="s">
        <v>38</v>
      </c>
      <c r="V5" s="47" t="s">
        <v>39</v>
      </c>
      <c r="W5" s="47" t="s">
        <v>40</v>
      </c>
      <c r="X5" s="47" t="s">
        <v>41</v>
      </c>
    </row>
    <row r="6" ht="18.75" customHeight="1" spans="1:24">
      <c r="A6" s="47"/>
      <c r="B6" s="47"/>
      <c r="C6" s="47"/>
      <c r="D6" s="47"/>
      <c r="E6" s="47"/>
      <c r="F6" s="47"/>
      <c r="G6" s="47"/>
      <c r="H6" s="48"/>
      <c r="I6" s="48" t="s">
        <v>136</v>
      </c>
      <c r="J6" s="47" t="s">
        <v>137</v>
      </c>
      <c r="K6" s="47" t="s">
        <v>138</v>
      </c>
      <c r="L6" s="47" t="s">
        <v>139</v>
      </c>
      <c r="M6" s="47" t="s">
        <v>140</v>
      </c>
      <c r="N6" s="47" t="s">
        <v>141</v>
      </c>
      <c r="O6" s="47" t="s">
        <v>32</v>
      </c>
      <c r="P6" s="47" t="s">
        <v>33</v>
      </c>
      <c r="Q6" s="47" t="s">
        <v>34</v>
      </c>
      <c r="R6" s="47"/>
      <c r="S6" s="47" t="s">
        <v>31</v>
      </c>
      <c r="T6" s="47" t="s">
        <v>37</v>
      </c>
      <c r="U6" s="47" t="s">
        <v>38</v>
      </c>
      <c r="V6" s="47" t="s">
        <v>39</v>
      </c>
      <c r="W6" s="47" t="s">
        <v>40</v>
      </c>
      <c r="X6" s="47" t="s">
        <v>41</v>
      </c>
    </row>
    <row r="7" ht="22.65" customHeight="1" spans="1:24">
      <c r="A7" s="47"/>
      <c r="B7" s="47"/>
      <c r="C7" s="47"/>
      <c r="D7" s="47"/>
      <c r="E7" s="47"/>
      <c r="F7" s="47"/>
      <c r="G7" s="47"/>
      <c r="H7" s="48"/>
      <c r="I7" s="48" t="s">
        <v>31</v>
      </c>
      <c r="J7" s="47" t="s">
        <v>137</v>
      </c>
      <c r="K7" s="47"/>
      <c r="L7" s="47"/>
      <c r="M7" s="47"/>
      <c r="N7" s="47"/>
      <c r="O7" s="47"/>
      <c r="P7" s="47"/>
      <c r="Q7" s="47"/>
      <c r="R7" s="47"/>
      <c r="S7" s="47"/>
      <c r="T7" s="47"/>
      <c r="U7" s="47"/>
      <c r="V7" s="47"/>
      <c r="W7" s="47"/>
      <c r="X7" s="47"/>
    </row>
    <row r="8" ht="18.75" customHeight="1" spans="1:24">
      <c r="A8" s="48" t="s">
        <v>42</v>
      </c>
      <c r="B8" s="48">
        <v>2</v>
      </c>
      <c r="C8" s="48">
        <v>3</v>
      </c>
      <c r="D8" s="48">
        <v>4</v>
      </c>
      <c r="E8" s="48">
        <v>5</v>
      </c>
      <c r="F8" s="48">
        <v>6</v>
      </c>
      <c r="G8" s="48">
        <v>7</v>
      </c>
      <c r="H8" s="48">
        <v>8</v>
      </c>
      <c r="I8" s="48">
        <v>9</v>
      </c>
      <c r="J8" s="48">
        <v>10</v>
      </c>
      <c r="K8" s="48">
        <v>11</v>
      </c>
      <c r="L8" s="48">
        <v>12</v>
      </c>
      <c r="M8" s="48">
        <v>13</v>
      </c>
      <c r="N8" s="48">
        <v>14</v>
      </c>
      <c r="O8" s="48">
        <v>15</v>
      </c>
      <c r="P8" s="48">
        <v>16</v>
      </c>
      <c r="Q8" s="48">
        <v>17</v>
      </c>
      <c r="R8" s="48">
        <v>18</v>
      </c>
      <c r="S8" s="48">
        <v>19</v>
      </c>
      <c r="T8" s="48">
        <v>20</v>
      </c>
      <c r="U8" s="48">
        <v>21</v>
      </c>
      <c r="V8" s="48">
        <v>22</v>
      </c>
      <c r="W8" s="48">
        <v>23</v>
      </c>
      <c r="X8" s="48">
        <v>24</v>
      </c>
    </row>
    <row r="9" ht="18.75" customHeight="1" spans="1:24">
      <c r="A9" s="39" t="s">
        <v>52</v>
      </c>
      <c r="B9" s="39"/>
      <c r="C9" s="40"/>
      <c r="D9" s="39"/>
      <c r="E9" s="39"/>
      <c r="F9" s="39"/>
      <c r="G9" s="39"/>
      <c r="H9" s="7">
        <v>165.156428</v>
      </c>
      <c r="I9" s="7">
        <v>165.156428</v>
      </c>
      <c r="J9" s="7"/>
      <c r="K9" s="7"/>
      <c r="L9" s="7"/>
      <c r="M9" s="7">
        <v>165.156428</v>
      </c>
      <c r="N9" s="7"/>
      <c r="O9" s="7"/>
      <c r="P9" s="7"/>
      <c r="Q9" s="7"/>
      <c r="R9" s="7"/>
      <c r="S9" s="7"/>
      <c r="T9" s="7"/>
      <c r="U9" s="7"/>
      <c r="V9" s="7"/>
      <c r="W9" s="7"/>
      <c r="X9" s="7"/>
    </row>
    <row r="10" ht="18.75" customHeight="1" spans="1:24">
      <c r="A10" s="49" t="s">
        <v>52</v>
      </c>
      <c r="B10" s="39" t="s">
        <v>142</v>
      </c>
      <c r="C10" s="40" t="s">
        <v>143</v>
      </c>
      <c r="D10" s="39" t="s">
        <v>71</v>
      </c>
      <c r="E10" s="39" t="s">
        <v>72</v>
      </c>
      <c r="F10" s="39" t="s">
        <v>144</v>
      </c>
      <c r="G10" s="39" t="s">
        <v>145</v>
      </c>
      <c r="H10" s="7">
        <v>42.1956</v>
      </c>
      <c r="I10" s="7">
        <v>42.1956</v>
      </c>
      <c r="J10" s="7"/>
      <c r="K10" s="7"/>
      <c r="L10" s="7"/>
      <c r="M10" s="7">
        <v>42.1956</v>
      </c>
      <c r="N10" s="7"/>
      <c r="O10" s="7"/>
      <c r="P10" s="7"/>
      <c r="Q10" s="5"/>
      <c r="R10" s="7"/>
      <c r="S10" s="7"/>
      <c r="T10" s="7"/>
      <c r="U10" s="7"/>
      <c r="V10" s="7"/>
      <c r="W10" s="7"/>
      <c r="X10" s="7"/>
    </row>
    <row r="11" ht="18.75" customHeight="1" spans="1:24">
      <c r="A11" s="49" t="s">
        <v>52</v>
      </c>
      <c r="B11" s="39" t="s">
        <v>142</v>
      </c>
      <c r="C11" s="40" t="s">
        <v>143</v>
      </c>
      <c r="D11" s="39" t="s">
        <v>71</v>
      </c>
      <c r="E11" s="39" t="s">
        <v>72</v>
      </c>
      <c r="F11" s="39" t="s">
        <v>146</v>
      </c>
      <c r="G11" s="39" t="s">
        <v>147</v>
      </c>
      <c r="H11" s="7">
        <v>3.102</v>
      </c>
      <c r="I11" s="7">
        <v>3.102</v>
      </c>
      <c r="J11" s="7"/>
      <c r="K11" s="7"/>
      <c r="L11" s="7"/>
      <c r="M11" s="7">
        <v>3.102</v>
      </c>
      <c r="N11" s="7"/>
      <c r="O11" s="7"/>
      <c r="P11" s="7"/>
      <c r="Q11" s="5"/>
      <c r="R11" s="7"/>
      <c r="S11" s="7"/>
      <c r="T11" s="7"/>
      <c r="U11" s="7"/>
      <c r="V11" s="7"/>
      <c r="W11" s="7"/>
      <c r="X11" s="7"/>
    </row>
    <row r="12" ht="18.75" customHeight="1" spans="1:24">
      <c r="A12" s="49" t="s">
        <v>52</v>
      </c>
      <c r="B12" s="39" t="s">
        <v>142</v>
      </c>
      <c r="C12" s="40" t="s">
        <v>143</v>
      </c>
      <c r="D12" s="39" t="s">
        <v>71</v>
      </c>
      <c r="E12" s="39" t="s">
        <v>72</v>
      </c>
      <c r="F12" s="39" t="s">
        <v>148</v>
      </c>
      <c r="G12" s="39" t="s">
        <v>149</v>
      </c>
      <c r="H12" s="7">
        <v>0.3</v>
      </c>
      <c r="I12" s="7">
        <v>0.3</v>
      </c>
      <c r="J12" s="7"/>
      <c r="K12" s="7"/>
      <c r="L12" s="7"/>
      <c r="M12" s="7">
        <v>0.3</v>
      </c>
      <c r="N12" s="7"/>
      <c r="O12" s="7"/>
      <c r="P12" s="7"/>
      <c r="Q12" s="5"/>
      <c r="R12" s="7"/>
      <c r="S12" s="7"/>
      <c r="T12" s="7"/>
      <c r="U12" s="7"/>
      <c r="V12" s="7"/>
      <c r="W12" s="7"/>
      <c r="X12" s="7"/>
    </row>
    <row r="13" ht="18.75" customHeight="1" spans="1:24">
      <c r="A13" s="49" t="s">
        <v>52</v>
      </c>
      <c r="B13" s="39" t="s">
        <v>142</v>
      </c>
      <c r="C13" s="40" t="s">
        <v>143</v>
      </c>
      <c r="D13" s="39" t="s">
        <v>71</v>
      </c>
      <c r="E13" s="39" t="s">
        <v>72</v>
      </c>
      <c r="F13" s="39" t="s">
        <v>150</v>
      </c>
      <c r="G13" s="39" t="s">
        <v>151</v>
      </c>
      <c r="H13" s="7">
        <v>3.5163</v>
      </c>
      <c r="I13" s="7">
        <v>3.5163</v>
      </c>
      <c r="J13" s="7"/>
      <c r="K13" s="7"/>
      <c r="L13" s="7"/>
      <c r="M13" s="7">
        <v>3.5163</v>
      </c>
      <c r="N13" s="7"/>
      <c r="O13" s="7"/>
      <c r="P13" s="7"/>
      <c r="Q13" s="5"/>
      <c r="R13" s="7"/>
      <c r="S13" s="7"/>
      <c r="T13" s="7"/>
      <c r="U13" s="7"/>
      <c r="V13" s="7"/>
      <c r="W13" s="7"/>
      <c r="X13" s="7"/>
    </row>
    <row r="14" ht="18.75" customHeight="1" spans="1:24">
      <c r="A14" s="49" t="s">
        <v>52</v>
      </c>
      <c r="B14" s="39" t="s">
        <v>142</v>
      </c>
      <c r="C14" s="40" t="s">
        <v>143</v>
      </c>
      <c r="D14" s="39" t="s">
        <v>71</v>
      </c>
      <c r="E14" s="39" t="s">
        <v>72</v>
      </c>
      <c r="F14" s="39" t="s">
        <v>150</v>
      </c>
      <c r="G14" s="39" t="s">
        <v>151</v>
      </c>
      <c r="H14" s="7">
        <v>16.3788</v>
      </c>
      <c r="I14" s="7">
        <v>16.3788</v>
      </c>
      <c r="J14" s="7"/>
      <c r="K14" s="7"/>
      <c r="L14" s="7"/>
      <c r="M14" s="7">
        <v>16.3788</v>
      </c>
      <c r="N14" s="7"/>
      <c r="O14" s="7"/>
      <c r="P14" s="7"/>
      <c r="Q14" s="5"/>
      <c r="R14" s="7"/>
      <c r="S14" s="7"/>
      <c r="T14" s="7"/>
      <c r="U14" s="7"/>
      <c r="V14" s="7"/>
      <c r="W14" s="7"/>
      <c r="X14" s="7"/>
    </row>
    <row r="15" ht="18.75" customHeight="1" spans="1:24">
      <c r="A15" s="49" t="s">
        <v>52</v>
      </c>
      <c r="B15" s="39" t="s">
        <v>142</v>
      </c>
      <c r="C15" s="40" t="s">
        <v>143</v>
      </c>
      <c r="D15" s="39" t="s">
        <v>71</v>
      </c>
      <c r="E15" s="39" t="s">
        <v>72</v>
      </c>
      <c r="F15" s="39" t="s">
        <v>150</v>
      </c>
      <c r="G15" s="39" t="s">
        <v>151</v>
      </c>
      <c r="H15" s="7">
        <v>16.068</v>
      </c>
      <c r="I15" s="7">
        <v>16.068</v>
      </c>
      <c r="J15" s="7"/>
      <c r="K15" s="7"/>
      <c r="L15" s="7"/>
      <c r="M15" s="7">
        <v>16.068</v>
      </c>
      <c r="N15" s="7"/>
      <c r="O15" s="7"/>
      <c r="P15" s="7"/>
      <c r="Q15" s="5"/>
      <c r="R15" s="7"/>
      <c r="S15" s="7"/>
      <c r="T15" s="7"/>
      <c r="U15" s="7"/>
      <c r="V15" s="7"/>
      <c r="W15" s="7"/>
      <c r="X15" s="7"/>
    </row>
    <row r="16" ht="18.75" customHeight="1" spans="1:24">
      <c r="A16" s="49" t="s">
        <v>52</v>
      </c>
      <c r="B16" s="39" t="s">
        <v>142</v>
      </c>
      <c r="C16" s="40" t="s">
        <v>143</v>
      </c>
      <c r="D16" s="39" t="s">
        <v>71</v>
      </c>
      <c r="E16" s="39" t="s">
        <v>72</v>
      </c>
      <c r="F16" s="39" t="s">
        <v>150</v>
      </c>
      <c r="G16" s="39" t="s">
        <v>151</v>
      </c>
      <c r="H16" s="7">
        <v>9.264</v>
      </c>
      <c r="I16" s="7">
        <v>9.264</v>
      </c>
      <c r="J16" s="7"/>
      <c r="K16" s="7"/>
      <c r="L16" s="7"/>
      <c r="M16" s="7">
        <v>9.264</v>
      </c>
      <c r="N16" s="7"/>
      <c r="O16" s="7"/>
      <c r="P16" s="7"/>
      <c r="Q16" s="5"/>
      <c r="R16" s="7"/>
      <c r="S16" s="7"/>
      <c r="T16" s="7"/>
      <c r="U16" s="7"/>
      <c r="V16" s="7"/>
      <c r="W16" s="7"/>
      <c r="X16" s="7"/>
    </row>
    <row r="17" ht="18.75" customHeight="1" spans="1:24">
      <c r="A17" s="49" t="s">
        <v>52</v>
      </c>
      <c r="B17" s="39" t="s">
        <v>142</v>
      </c>
      <c r="C17" s="40" t="s">
        <v>143</v>
      </c>
      <c r="D17" s="39" t="s">
        <v>95</v>
      </c>
      <c r="E17" s="39" t="s">
        <v>96</v>
      </c>
      <c r="F17" s="39" t="s">
        <v>146</v>
      </c>
      <c r="G17" s="39" t="s">
        <v>147</v>
      </c>
      <c r="H17" s="7">
        <v>1.3176</v>
      </c>
      <c r="I17" s="7">
        <v>1.3176</v>
      </c>
      <c r="J17" s="7"/>
      <c r="K17" s="7"/>
      <c r="L17" s="7"/>
      <c r="M17" s="7">
        <v>1.3176</v>
      </c>
      <c r="N17" s="7"/>
      <c r="O17" s="7"/>
      <c r="P17" s="7"/>
      <c r="Q17" s="5"/>
      <c r="R17" s="7"/>
      <c r="S17" s="7"/>
      <c r="T17" s="7"/>
      <c r="U17" s="7"/>
      <c r="V17" s="7"/>
      <c r="W17" s="7"/>
      <c r="X17" s="7"/>
    </row>
    <row r="18" ht="18.75" customHeight="1" spans="1:24">
      <c r="A18" s="49" t="s">
        <v>52</v>
      </c>
      <c r="B18" s="39" t="s">
        <v>152</v>
      </c>
      <c r="C18" s="40" t="s">
        <v>94</v>
      </c>
      <c r="D18" s="39" t="s">
        <v>93</v>
      </c>
      <c r="E18" s="39" t="s">
        <v>94</v>
      </c>
      <c r="F18" s="39" t="s">
        <v>153</v>
      </c>
      <c r="G18" s="39" t="s">
        <v>94</v>
      </c>
      <c r="H18" s="7">
        <v>11.0748</v>
      </c>
      <c r="I18" s="7">
        <v>11.0748</v>
      </c>
      <c r="J18" s="7"/>
      <c r="K18" s="7"/>
      <c r="L18" s="7"/>
      <c r="M18" s="7">
        <v>11.0748</v>
      </c>
      <c r="N18" s="7"/>
      <c r="O18" s="7"/>
      <c r="P18" s="7"/>
      <c r="Q18" s="5"/>
      <c r="R18" s="7"/>
      <c r="S18" s="7"/>
      <c r="T18" s="7"/>
      <c r="U18" s="7"/>
      <c r="V18" s="7"/>
      <c r="W18" s="7"/>
      <c r="X18" s="7"/>
    </row>
    <row r="19" ht="18.75" customHeight="1" spans="1:24">
      <c r="A19" s="49" t="s">
        <v>52</v>
      </c>
      <c r="B19" s="39" t="s">
        <v>154</v>
      </c>
      <c r="C19" s="40" t="s">
        <v>155</v>
      </c>
      <c r="D19" s="39" t="s">
        <v>71</v>
      </c>
      <c r="E19" s="39" t="s">
        <v>72</v>
      </c>
      <c r="F19" s="39" t="s">
        <v>150</v>
      </c>
      <c r="G19" s="39" t="s">
        <v>151</v>
      </c>
      <c r="H19" s="7">
        <v>18</v>
      </c>
      <c r="I19" s="7">
        <v>18</v>
      </c>
      <c r="J19" s="7"/>
      <c r="K19" s="7"/>
      <c r="L19" s="7"/>
      <c r="M19" s="7">
        <v>18</v>
      </c>
      <c r="N19" s="7"/>
      <c r="O19" s="7"/>
      <c r="P19" s="7"/>
      <c r="Q19" s="5"/>
      <c r="R19" s="7"/>
      <c r="S19" s="7"/>
      <c r="T19" s="7"/>
      <c r="U19" s="7"/>
      <c r="V19" s="7"/>
      <c r="W19" s="7"/>
      <c r="X19" s="7"/>
    </row>
    <row r="20" ht="18.75" customHeight="1" spans="1:24">
      <c r="A20" s="49" t="s">
        <v>52</v>
      </c>
      <c r="B20" s="39" t="s">
        <v>156</v>
      </c>
      <c r="C20" s="40" t="s">
        <v>157</v>
      </c>
      <c r="D20" s="39" t="s">
        <v>71</v>
      </c>
      <c r="E20" s="39" t="s">
        <v>72</v>
      </c>
      <c r="F20" s="39" t="s">
        <v>158</v>
      </c>
      <c r="G20" s="39" t="s">
        <v>159</v>
      </c>
      <c r="H20" s="7">
        <v>0.759631</v>
      </c>
      <c r="I20" s="7">
        <v>0.759631</v>
      </c>
      <c r="J20" s="7"/>
      <c r="K20" s="7"/>
      <c r="L20" s="7"/>
      <c r="M20" s="7">
        <v>0.759631</v>
      </c>
      <c r="N20" s="7"/>
      <c r="O20" s="7"/>
      <c r="P20" s="7"/>
      <c r="Q20" s="5"/>
      <c r="R20" s="7"/>
      <c r="S20" s="7"/>
      <c r="T20" s="7"/>
      <c r="U20" s="7"/>
      <c r="V20" s="7"/>
      <c r="W20" s="7"/>
      <c r="X20" s="7"/>
    </row>
    <row r="21" ht="18.75" customHeight="1" spans="1:24">
      <c r="A21" s="49" t="s">
        <v>52</v>
      </c>
      <c r="B21" s="39" t="s">
        <v>156</v>
      </c>
      <c r="C21" s="40" t="s">
        <v>157</v>
      </c>
      <c r="D21" s="39" t="s">
        <v>77</v>
      </c>
      <c r="E21" s="39" t="s">
        <v>78</v>
      </c>
      <c r="F21" s="39" t="s">
        <v>160</v>
      </c>
      <c r="G21" s="39" t="s">
        <v>161</v>
      </c>
      <c r="H21" s="7">
        <v>17.362992</v>
      </c>
      <c r="I21" s="7">
        <v>17.362992</v>
      </c>
      <c r="J21" s="7"/>
      <c r="K21" s="7"/>
      <c r="L21" s="7"/>
      <c r="M21" s="7">
        <v>17.362992</v>
      </c>
      <c r="N21" s="7"/>
      <c r="O21" s="7"/>
      <c r="P21" s="7"/>
      <c r="Q21" s="5"/>
      <c r="R21" s="7"/>
      <c r="S21" s="7"/>
      <c r="T21" s="7"/>
      <c r="U21" s="7"/>
      <c r="V21" s="7"/>
      <c r="W21" s="7"/>
      <c r="X21" s="7"/>
    </row>
    <row r="22" ht="18.75" customHeight="1" spans="1:24">
      <c r="A22" s="49" t="s">
        <v>52</v>
      </c>
      <c r="B22" s="39" t="s">
        <v>156</v>
      </c>
      <c r="C22" s="40" t="s">
        <v>157</v>
      </c>
      <c r="D22" s="39" t="s">
        <v>83</v>
      </c>
      <c r="E22" s="39" t="s">
        <v>84</v>
      </c>
      <c r="F22" s="39" t="s">
        <v>162</v>
      </c>
      <c r="G22" s="39" t="s">
        <v>163</v>
      </c>
      <c r="H22" s="7">
        <v>9.007052</v>
      </c>
      <c r="I22" s="7">
        <v>9.007052</v>
      </c>
      <c r="J22" s="7"/>
      <c r="K22" s="7"/>
      <c r="L22" s="7"/>
      <c r="M22" s="7">
        <v>9.007052</v>
      </c>
      <c r="N22" s="7"/>
      <c r="O22" s="7"/>
      <c r="P22" s="7"/>
      <c r="Q22" s="5"/>
      <c r="R22" s="7"/>
      <c r="S22" s="7"/>
      <c r="T22" s="7"/>
      <c r="U22" s="7"/>
      <c r="V22" s="7"/>
      <c r="W22" s="7"/>
      <c r="X22" s="7"/>
    </row>
    <row r="23" ht="18.75" customHeight="1" spans="1:24">
      <c r="A23" s="49" t="s">
        <v>52</v>
      </c>
      <c r="B23" s="39" t="s">
        <v>156</v>
      </c>
      <c r="C23" s="40" t="s">
        <v>157</v>
      </c>
      <c r="D23" s="39" t="s">
        <v>85</v>
      </c>
      <c r="E23" s="39" t="s">
        <v>86</v>
      </c>
      <c r="F23" s="39" t="s">
        <v>164</v>
      </c>
      <c r="G23" s="39" t="s">
        <v>165</v>
      </c>
      <c r="H23" s="7">
        <v>4.3516</v>
      </c>
      <c r="I23" s="7">
        <v>4.3516</v>
      </c>
      <c r="J23" s="7"/>
      <c r="K23" s="7"/>
      <c r="L23" s="7"/>
      <c r="M23" s="7">
        <v>4.3516</v>
      </c>
      <c r="N23" s="7"/>
      <c r="O23" s="7"/>
      <c r="P23" s="7"/>
      <c r="Q23" s="5"/>
      <c r="R23" s="7"/>
      <c r="S23" s="7"/>
      <c r="T23" s="7"/>
      <c r="U23" s="7"/>
      <c r="V23" s="7"/>
      <c r="W23" s="7"/>
      <c r="X23" s="7"/>
    </row>
    <row r="24" ht="18.75" customHeight="1" spans="1:24">
      <c r="A24" s="49" t="s">
        <v>52</v>
      </c>
      <c r="B24" s="39" t="s">
        <v>156</v>
      </c>
      <c r="C24" s="40" t="s">
        <v>157</v>
      </c>
      <c r="D24" s="39" t="s">
        <v>87</v>
      </c>
      <c r="E24" s="39" t="s">
        <v>88</v>
      </c>
      <c r="F24" s="39" t="s">
        <v>158</v>
      </c>
      <c r="G24" s="39" t="s">
        <v>159</v>
      </c>
      <c r="H24" s="7">
        <v>0.217037</v>
      </c>
      <c r="I24" s="7">
        <v>0.217037</v>
      </c>
      <c r="J24" s="7"/>
      <c r="K24" s="7"/>
      <c r="L24" s="7"/>
      <c r="M24" s="7">
        <v>0.217037</v>
      </c>
      <c r="N24" s="7"/>
      <c r="O24" s="7"/>
      <c r="P24" s="7"/>
      <c r="Q24" s="5"/>
      <c r="R24" s="7"/>
      <c r="S24" s="7"/>
      <c r="T24" s="7"/>
      <c r="U24" s="7"/>
      <c r="V24" s="7"/>
      <c r="W24" s="7"/>
      <c r="X24" s="7"/>
    </row>
    <row r="25" ht="18.75" customHeight="1" spans="1:24">
      <c r="A25" s="49" t="s">
        <v>52</v>
      </c>
      <c r="B25" s="39" t="s">
        <v>156</v>
      </c>
      <c r="C25" s="40" t="s">
        <v>157</v>
      </c>
      <c r="D25" s="39" t="s">
        <v>87</v>
      </c>
      <c r="E25" s="39" t="s">
        <v>88</v>
      </c>
      <c r="F25" s="39" t="s">
        <v>158</v>
      </c>
      <c r="G25" s="39" t="s">
        <v>159</v>
      </c>
      <c r="H25" s="7">
        <v>0.353</v>
      </c>
      <c r="I25" s="7">
        <v>0.353</v>
      </c>
      <c r="J25" s="7"/>
      <c r="K25" s="7"/>
      <c r="L25" s="7"/>
      <c r="M25" s="7">
        <v>0.353</v>
      </c>
      <c r="N25" s="7"/>
      <c r="O25" s="7"/>
      <c r="P25" s="7"/>
      <c r="Q25" s="5"/>
      <c r="R25" s="7"/>
      <c r="S25" s="7"/>
      <c r="T25" s="7"/>
      <c r="U25" s="7"/>
      <c r="V25" s="7"/>
      <c r="W25" s="7"/>
      <c r="X25" s="7"/>
    </row>
    <row r="26" ht="18.75" customHeight="1" spans="1:24">
      <c r="A26" s="49" t="s">
        <v>52</v>
      </c>
      <c r="B26" s="39" t="s">
        <v>166</v>
      </c>
      <c r="C26" s="40" t="s">
        <v>120</v>
      </c>
      <c r="D26" s="39" t="s">
        <v>71</v>
      </c>
      <c r="E26" s="39" t="s">
        <v>72</v>
      </c>
      <c r="F26" s="39" t="s">
        <v>167</v>
      </c>
      <c r="G26" s="39" t="s">
        <v>120</v>
      </c>
      <c r="H26" s="7">
        <v>0.59</v>
      </c>
      <c r="I26" s="7">
        <v>0.59</v>
      </c>
      <c r="J26" s="7"/>
      <c r="K26" s="7"/>
      <c r="L26" s="7"/>
      <c r="M26" s="7">
        <v>0.59</v>
      </c>
      <c r="N26" s="7"/>
      <c r="O26" s="7"/>
      <c r="P26" s="7"/>
      <c r="Q26" s="5"/>
      <c r="R26" s="7"/>
      <c r="S26" s="7"/>
      <c r="T26" s="7"/>
      <c r="U26" s="7"/>
      <c r="V26" s="7"/>
      <c r="W26" s="7"/>
      <c r="X26" s="7"/>
    </row>
    <row r="27" ht="18.75" customHeight="1" spans="1:24">
      <c r="A27" s="49" t="s">
        <v>52</v>
      </c>
      <c r="B27" s="39" t="s">
        <v>168</v>
      </c>
      <c r="C27" s="40" t="s">
        <v>169</v>
      </c>
      <c r="D27" s="39" t="s">
        <v>71</v>
      </c>
      <c r="E27" s="39" t="s">
        <v>72</v>
      </c>
      <c r="F27" s="39" t="s">
        <v>170</v>
      </c>
      <c r="G27" s="39" t="s">
        <v>171</v>
      </c>
      <c r="H27" s="7">
        <v>3.25</v>
      </c>
      <c r="I27" s="7">
        <v>3.25</v>
      </c>
      <c r="J27" s="7"/>
      <c r="K27" s="7"/>
      <c r="L27" s="7"/>
      <c r="M27" s="7">
        <v>3.25</v>
      </c>
      <c r="N27" s="7"/>
      <c r="O27" s="7"/>
      <c r="P27" s="7"/>
      <c r="Q27" s="5"/>
      <c r="R27" s="7"/>
      <c r="S27" s="7"/>
      <c r="T27" s="7"/>
      <c r="U27" s="7"/>
      <c r="V27" s="7"/>
      <c r="W27" s="7"/>
      <c r="X27" s="7"/>
    </row>
    <row r="28" ht="18.75" customHeight="1" spans="1:24">
      <c r="A28" s="49" t="s">
        <v>52</v>
      </c>
      <c r="B28" s="39" t="s">
        <v>168</v>
      </c>
      <c r="C28" s="40" t="s">
        <v>169</v>
      </c>
      <c r="D28" s="39" t="s">
        <v>71</v>
      </c>
      <c r="E28" s="39" t="s">
        <v>72</v>
      </c>
      <c r="F28" s="39" t="s">
        <v>172</v>
      </c>
      <c r="G28" s="39" t="s">
        <v>173</v>
      </c>
      <c r="H28" s="7">
        <v>0.16</v>
      </c>
      <c r="I28" s="7">
        <v>0.16</v>
      </c>
      <c r="J28" s="7"/>
      <c r="K28" s="7"/>
      <c r="L28" s="7"/>
      <c r="M28" s="7">
        <v>0.16</v>
      </c>
      <c r="N28" s="7"/>
      <c r="O28" s="7"/>
      <c r="P28" s="7"/>
      <c r="Q28" s="5"/>
      <c r="R28" s="7"/>
      <c r="S28" s="7"/>
      <c r="T28" s="7"/>
      <c r="U28" s="7"/>
      <c r="V28" s="7"/>
      <c r="W28" s="7"/>
      <c r="X28" s="7"/>
    </row>
    <row r="29" ht="18.75" customHeight="1" spans="1:24">
      <c r="A29" s="49" t="s">
        <v>52</v>
      </c>
      <c r="B29" s="39" t="s">
        <v>168</v>
      </c>
      <c r="C29" s="40" t="s">
        <v>169</v>
      </c>
      <c r="D29" s="39" t="s">
        <v>71</v>
      </c>
      <c r="E29" s="39" t="s">
        <v>72</v>
      </c>
      <c r="F29" s="39" t="s">
        <v>174</v>
      </c>
      <c r="G29" s="39" t="s">
        <v>175</v>
      </c>
      <c r="H29" s="7">
        <v>0.2</v>
      </c>
      <c r="I29" s="7">
        <v>0.2</v>
      </c>
      <c r="J29" s="7"/>
      <c r="K29" s="7"/>
      <c r="L29" s="7"/>
      <c r="M29" s="7">
        <v>0.2</v>
      </c>
      <c r="N29" s="7"/>
      <c r="O29" s="7"/>
      <c r="P29" s="7"/>
      <c r="Q29" s="5"/>
      <c r="R29" s="7"/>
      <c r="S29" s="7"/>
      <c r="T29" s="7"/>
      <c r="U29" s="7"/>
      <c r="V29" s="7"/>
      <c r="W29" s="7"/>
      <c r="X29" s="7"/>
    </row>
    <row r="30" ht="18.75" customHeight="1" spans="1:24">
      <c r="A30" s="49" t="s">
        <v>52</v>
      </c>
      <c r="B30" s="39" t="s">
        <v>168</v>
      </c>
      <c r="C30" s="40" t="s">
        <v>169</v>
      </c>
      <c r="D30" s="39" t="s">
        <v>71</v>
      </c>
      <c r="E30" s="39" t="s">
        <v>72</v>
      </c>
      <c r="F30" s="39" t="s">
        <v>176</v>
      </c>
      <c r="G30" s="39" t="s">
        <v>177</v>
      </c>
      <c r="H30" s="7">
        <v>0.3</v>
      </c>
      <c r="I30" s="7">
        <v>0.3</v>
      </c>
      <c r="J30" s="7"/>
      <c r="K30" s="7"/>
      <c r="L30" s="7"/>
      <c r="M30" s="7">
        <v>0.3</v>
      </c>
      <c r="N30" s="7"/>
      <c r="O30" s="7"/>
      <c r="P30" s="7"/>
      <c r="Q30" s="5"/>
      <c r="R30" s="7"/>
      <c r="S30" s="7"/>
      <c r="T30" s="7"/>
      <c r="U30" s="7"/>
      <c r="V30" s="7"/>
      <c r="W30" s="7"/>
      <c r="X30" s="7"/>
    </row>
    <row r="31" ht="18.75" customHeight="1" spans="1:24">
      <c r="A31" s="49" t="s">
        <v>52</v>
      </c>
      <c r="B31" s="39" t="s">
        <v>168</v>
      </c>
      <c r="C31" s="40" t="s">
        <v>169</v>
      </c>
      <c r="D31" s="39" t="s">
        <v>71</v>
      </c>
      <c r="E31" s="39" t="s">
        <v>72</v>
      </c>
      <c r="F31" s="39" t="s">
        <v>178</v>
      </c>
      <c r="G31" s="39" t="s">
        <v>179</v>
      </c>
      <c r="H31" s="7">
        <v>0.5</v>
      </c>
      <c r="I31" s="7">
        <v>0.5</v>
      </c>
      <c r="J31" s="7"/>
      <c r="K31" s="7"/>
      <c r="L31" s="7"/>
      <c r="M31" s="7">
        <v>0.5</v>
      </c>
      <c r="N31" s="7"/>
      <c r="O31" s="7"/>
      <c r="P31" s="7"/>
      <c r="Q31" s="5"/>
      <c r="R31" s="7"/>
      <c r="S31" s="7"/>
      <c r="T31" s="7"/>
      <c r="U31" s="7"/>
      <c r="V31" s="7"/>
      <c r="W31" s="7"/>
      <c r="X31" s="7"/>
    </row>
    <row r="32" ht="18.75" customHeight="1" spans="1:24">
      <c r="A32" s="49" t="s">
        <v>52</v>
      </c>
      <c r="B32" s="39" t="s">
        <v>168</v>
      </c>
      <c r="C32" s="40" t="s">
        <v>169</v>
      </c>
      <c r="D32" s="39" t="s">
        <v>71</v>
      </c>
      <c r="E32" s="39" t="s">
        <v>72</v>
      </c>
      <c r="F32" s="39" t="s">
        <v>180</v>
      </c>
      <c r="G32" s="39" t="s">
        <v>181</v>
      </c>
      <c r="H32" s="7">
        <v>0.9</v>
      </c>
      <c r="I32" s="7">
        <v>0.9</v>
      </c>
      <c r="J32" s="7"/>
      <c r="K32" s="7"/>
      <c r="L32" s="7"/>
      <c r="M32" s="7">
        <v>0.9</v>
      </c>
      <c r="N32" s="7"/>
      <c r="O32" s="7"/>
      <c r="P32" s="7"/>
      <c r="Q32" s="5"/>
      <c r="R32" s="7"/>
      <c r="S32" s="7"/>
      <c r="T32" s="7"/>
      <c r="U32" s="7"/>
      <c r="V32" s="7"/>
      <c r="W32" s="7"/>
      <c r="X32" s="7"/>
    </row>
    <row r="33" ht="18.75" customHeight="1" spans="1:24">
      <c r="A33" s="49" t="s">
        <v>52</v>
      </c>
      <c r="B33" s="39" t="s">
        <v>168</v>
      </c>
      <c r="C33" s="40" t="s">
        <v>169</v>
      </c>
      <c r="D33" s="39" t="s">
        <v>71</v>
      </c>
      <c r="E33" s="39" t="s">
        <v>72</v>
      </c>
      <c r="F33" s="39" t="s">
        <v>182</v>
      </c>
      <c r="G33" s="39" t="s">
        <v>183</v>
      </c>
      <c r="H33" s="7">
        <v>4</v>
      </c>
      <c r="I33" s="7">
        <v>4</v>
      </c>
      <c r="J33" s="7"/>
      <c r="K33" s="7"/>
      <c r="L33" s="7"/>
      <c r="M33" s="7">
        <v>4</v>
      </c>
      <c r="N33" s="7"/>
      <c r="O33" s="7"/>
      <c r="P33" s="7"/>
      <c r="Q33" s="5"/>
      <c r="R33" s="7"/>
      <c r="S33" s="7"/>
      <c r="T33" s="7"/>
      <c r="U33" s="7"/>
      <c r="V33" s="7"/>
      <c r="W33" s="7"/>
      <c r="X33" s="7"/>
    </row>
    <row r="34" ht="18.75" customHeight="1" spans="1:24">
      <c r="A34" s="49" t="s">
        <v>52</v>
      </c>
      <c r="B34" s="39" t="s">
        <v>184</v>
      </c>
      <c r="C34" s="40" t="s">
        <v>185</v>
      </c>
      <c r="D34" s="39" t="s">
        <v>71</v>
      </c>
      <c r="E34" s="39" t="s">
        <v>72</v>
      </c>
      <c r="F34" s="39" t="s">
        <v>186</v>
      </c>
      <c r="G34" s="39" t="s">
        <v>185</v>
      </c>
      <c r="H34" s="7">
        <v>1.988016</v>
      </c>
      <c r="I34" s="7">
        <v>1.988016</v>
      </c>
      <c r="J34" s="7"/>
      <c r="K34" s="7"/>
      <c r="L34" s="7"/>
      <c r="M34" s="7">
        <v>1.988016</v>
      </c>
      <c r="N34" s="7"/>
      <c r="O34" s="7"/>
      <c r="P34" s="7"/>
      <c r="Q34" s="5"/>
      <c r="R34" s="7"/>
      <c r="S34" s="7"/>
      <c r="T34" s="7"/>
      <c r="U34" s="7"/>
      <c r="V34" s="7"/>
      <c r="W34" s="7"/>
      <c r="X34" s="7"/>
    </row>
    <row r="35" ht="18.75" customHeight="1" spans="1:24">
      <c r="A35" s="41" t="s">
        <v>29</v>
      </c>
      <c r="B35" s="41"/>
      <c r="C35" s="41"/>
      <c r="D35" s="41"/>
      <c r="E35" s="41"/>
      <c r="F35" s="41"/>
      <c r="G35" s="41"/>
      <c r="H35" s="7">
        <v>165.156428</v>
      </c>
      <c r="I35" s="7">
        <v>165.156428</v>
      </c>
      <c r="J35" s="7"/>
      <c r="K35" s="7"/>
      <c r="L35" s="7"/>
      <c r="M35" s="7">
        <v>165.156428</v>
      </c>
      <c r="N35" s="7"/>
      <c r="O35" s="7"/>
      <c r="P35" s="7"/>
      <c r="Q35" s="7"/>
      <c r="R35" s="7"/>
      <c r="S35" s="7"/>
      <c r="T35" s="7"/>
      <c r="U35" s="7"/>
      <c r="V35" s="7"/>
      <c r="W35" s="7"/>
      <c r="X35" s="7"/>
    </row>
  </sheetData>
  <mergeCells count="30">
    <mergeCell ref="A2:X2"/>
    <mergeCell ref="A3:G3"/>
    <mergeCell ref="I4:X4"/>
    <mergeCell ref="I5:N5"/>
    <mergeCell ref="O5:Q5"/>
    <mergeCell ref="S5:X5"/>
    <mergeCell ref="I6:J6"/>
    <mergeCell ref="A35:G35"/>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5"/>
  <sheetViews>
    <sheetView showZeros="0"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23"/>
      <c r="B1" s="23"/>
      <c r="C1" s="23"/>
      <c r="D1" s="23"/>
      <c r="E1" s="23"/>
      <c r="F1" s="23"/>
      <c r="G1" s="23"/>
      <c r="H1" s="23"/>
      <c r="I1" s="23"/>
      <c r="J1" s="23"/>
      <c r="K1" s="23"/>
      <c r="L1" s="23"/>
      <c r="M1" s="23"/>
      <c r="N1" s="42"/>
      <c r="O1" s="42"/>
      <c r="P1" s="42"/>
      <c r="Q1" s="42"/>
      <c r="R1" s="42"/>
      <c r="S1" s="42"/>
      <c r="T1" s="42"/>
      <c r="U1" s="42"/>
      <c r="V1" s="42"/>
      <c r="W1" s="42" t="s">
        <v>187</v>
      </c>
    </row>
    <row r="2" ht="45" customHeight="1" spans="1:23">
      <c r="A2" s="25" t="s">
        <v>188</v>
      </c>
      <c r="B2" s="25"/>
      <c r="C2" s="25"/>
      <c r="D2" s="25"/>
      <c r="E2" s="25"/>
      <c r="F2" s="25"/>
      <c r="G2" s="25"/>
      <c r="H2" s="25"/>
      <c r="I2" s="25"/>
      <c r="J2" s="25"/>
      <c r="K2" s="25"/>
      <c r="L2" s="25"/>
      <c r="M2" s="25"/>
      <c r="N2" s="43"/>
      <c r="O2" s="43"/>
      <c r="P2" s="43"/>
      <c r="Q2" s="43"/>
      <c r="R2" s="43"/>
      <c r="S2" s="43"/>
      <c r="T2" s="43"/>
      <c r="U2" s="43"/>
      <c r="V2" s="43"/>
      <c r="W2" s="43"/>
    </row>
    <row r="3" ht="18.75" customHeight="1" spans="1:23">
      <c r="A3" s="38" t="str">
        <f>"单位名称："&amp;"易门县检验检测所"</f>
        <v>单位名称：易门县检验检测所</v>
      </c>
      <c r="B3" s="38"/>
      <c r="C3" s="38"/>
      <c r="D3" s="38"/>
      <c r="E3" s="38"/>
      <c r="F3" s="38"/>
      <c r="G3" s="38"/>
      <c r="H3" s="38"/>
      <c r="I3" s="44"/>
      <c r="J3" s="44"/>
      <c r="K3" s="44"/>
      <c r="L3" s="44"/>
      <c r="M3" s="44"/>
      <c r="N3" s="45"/>
      <c r="O3" s="45"/>
      <c r="P3" s="45"/>
      <c r="Q3" s="45"/>
      <c r="R3" s="45"/>
      <c r="S3" s="45"/>
      <c r="T3" s="45"/>
      <c r="U3" s="45"/>
      <c r="V3" s="45"/>
      <c r="W3" s="45" t="s">
        <v>26</v>
      </c>
    </row>
    <row r="4" ht="18.75" customHeight="1" spans="1:23">
      <c r="A4" s="29" t="s">
        <v>189</v>
      </c>
      <c r="B4" s="29" t="s">
        <v>126</v>
      </c>
      <c r="C4" s="29" t="s">
        <v>127</v>
      </c>
      <c r="D4" s="29" t="s">
        <v>190</v>
      </c>
      <c r="E4" s="29" t="s">
        <v>128</v>
      </c>
      <c r="F4" s="29" t="s">
        <v>129</v>
      </c>
      <c r="G4" s="29" t="s">
        <v>130</v>
      </c>
      <c r="H4" s="29" t="s">
        <v>131</v>
      </c>
      <c r="I4" s="30" t="s">
        <v>29</v>
      </c>
      <c r="J4" s="30" t="s">
        <v>191</v>
      </c>
      <c r="K4" s="29"/>
      <c r="L4" s="29"/>
      <c r="M4" s="29"/>
      <c r="N4" s="29" t="s">
        <v>133</v>
      </c>
      <c r="O4" s="29"/>
      <c r="P4" s="29"/>
      <c r="Q4" s="29" t="s">
        <v>35</v>
      </c>
      <c r="R4" s="29" t="s">
        <v>36</v>
      </c>
      <c r="S4" s="29"/>
      <c r="T4" s="29"/>
      <c r="U4" s="29"/>
      <c r="V4" s="29"/>
      <c r="W4" s="29"/>
    </row>
    <row r="5" ht="18.75" customHeight="1" spans="1:23">
      <c r="A5" s="29"/>
      <c r="B5" s="29"/>
      <c r="C5" s="29"/>
      <c r="D5" s="29"/>
      <c r="E5" s="29"/>
      <c r="F5" s="29"/>
      <c r="G5" s="29"/>
      <c r="H5" s="29"/>
      <c r="I5" s="30" t="s">
        <v>134</v>
      </c>
      <c r="J5" s="30" t="s">
        <v>135</v>
      </c>
      <c r="K5" s="29"/>
      <c r="L5" s="29" t="s">
        <v>33</v>
      </c>
      <c r="M5" s="29" t="s">
        <v>34</v>
      </c>
      <c r="N5" s="29" t="s">
        <v>32</v>
      </c>
      <c r="O5" s="29" t="s">
        <v>33</v>
      </c>
      <c r="P5" s="29" t="s">
        <v>34</v>
      </c>
      <c r="Q5" s="29" t="s">
        <v>35</v>
      </c>
      <c r="R5" s="29" t="s">
        <v>31</v>
      </c>
      <c r="S5" s="29" t="s">
        <v>37</v>
      </c>
      <c r="T5" s="29" t="s">
        <v>38</v>
      </c>
      <c r="U5" s="29" t="s">
        <v>39</v>
      </c>
      <c r="V5" s="29" t="s">
        <v>40</v>
      </c>
      <c r="W5" s="29" t="s">
        <v>41</v>
      </c>
    </row>
    <row r="6" ht="18.75" customHeight="1" spans="1:23">
      <c r="A6" s="29"/>
      <c r="B6" s="29"/>
      <c r="C6" s="29"/>
      <c r="D6" s="29"/>
      <c r="E6" s="29"/>
      <c r="F6" s="29"/>
      <c r="G6" s="29"/>
      <c r="H6" s="29"/>
      <c r="I6" s="30"/>
      <c r="J6" s="30" t="s">
        <v>32</v>
      </c>
      <c r="K6" s="29"/>
      <c r="L6" s="29" t="s">
        <v>33</v>
      </c>
      <c r="M6" s="29" t="s">
        <v>34</v>
      </c>
      <c r="N6" s="29" t="s">
        <v>32</v>
      </c>
      <c r="O6" s="29" t="s">
        <v>33</v>
      </c>
      <c r="P6" s="29" t="s">
        <v>34</v>
      </c>
      <c r="Q6" s="29"/>
      <c r="R6" s="29" t="s">
        <v>31</v>
      </c>
      <c r="S6" s="29" t="s">
        <v>37</v>
      </c>
      <c r="T6" s="29" t="s">
        <v>38</v>
      </c>
      <c r="U6" s="29" t="s">
        <v>39</v>
      </c>
      <c r="V6" s="29" t="s">
        <v>40</v>
      </c>
      <c r="W6" s="29" t="s">
        <v>41</v>
      </c>
    </row>
    <row r="7" ht="22.65" customHeight="1" spans="1:23">
      <c r="A7" s="29"/>
      <c r="B7" s="29"/>
      <c r="C7" s="29"/>
      <c r="D7" s="29"/>
      <c r="E7" s="29"/>
      <c r="F7" s="29"/>
      <c r="G7" s="29"/>
      <c r="H7" s="29"/>
      <c r="I7" s="30"/>
      <c r="J7" s="30" t="s">
        <v>31</v>
      </c>
      <c r="K7" s="29" t="s">
        <v>192</v>
      </c>
      <c r="L7" s="29"/>
      <c r="M7" s="29"/>
      <c r="N7" s="29"/>
      <c r="O7" s="29"/>
      <c r="P7" s="29"/>
      <c r="Q7" s="29"/>
      <c r="R7" s="29"/>
      <c r="S7" s="29"/>
      <c r="T7" s="29"/>
      <c r="U7" s="29"/>
      <c r="V7" s="29"/>
      <c r="W7" s="29"/>
    </row>
    <row r="8" ht="18.75" customHeight="1" spans="1:23">
      <c r="A8" s="31" t="s">
        <v>42</v>
      </c>
      <c r="B8" s="31">
        <v>2</v>
      </c>
      <c r="C8" s="31">
        <v>3</v>
      </c>
      <c r="D8" s="31">
        <v>4</v>
      </c>
      <c r="E8" s="31">
        <v>5</v>
      </c>
      <c r="F8" s="31">
        <v>6</v>
      </c>
      <c r="G8" s="31">
        <v>7</v>
      </c>
      <c r="H8" s="31">
        <v>8</v>
      </c>
      <c r="I8" s="31">
        <v>9</v>
      </c>
      <c r="J8" s="31">
        <v>10</v>
      </c>
      <c r="K8" s="31">
        <v>11</v>
      </c>
      <c r="L8" s="31">
        <v>12</v>
      </c>
      <c r="M8" s="31">
        <v>13</v>
      </c>
      <c r="N8" s="31">
        <v>14</v>
      </c>
      <c r="O8" s="31">
        <v>15</v>
      </c>
      <c r="P8" s="31">
        <v>16</v>
      </c>
      <c r="Q8" s="31">
        <v>17</v>
      </c>
      <c r="R8" s="31">
        <v>18</v>
      </c>
      <c r="S8" s="31">
        <v>19</v>
      </c>
      <c r="T8" s="31">
        <v>20</v>
      </c>
      <c r="U8" s="31">
        <v>21</v>
      </c>
      <c r="V8" s="31">
        <v>22</v>
      </c>
      <c r="W8" s="31">
        <v>23</v>
      </c>
    </row>
    <row r="9" ht="18.75" customHeight="1" spans="1:23">
      <c r="A9" s="39"/>
      <c r="B9" s="39"/>
      <c r="C9" s="40" t="s">
        <v>193</v>
      </c>
      <c r="D9" s="39"/>
      <c r="E9" s="39"/>
      <c r="F9" s="39"/>
      <c r="G9" s="39"/>
      <c r="H9" s="39"/>
      <c r="I9" s="46">
        <v>5</v>
      </c>
      <c r="J9" s="46">
        <v>5</v>
      </c>
      <c r="K9" s="46">
        <v>5</v>
      </c>
      <c r="L9" s="46"/>
      <c r="M9" s="46"/>
      <c r="N9" s="46"/>
      <c r="O9" s="46"/>
      <c r="P9" s="46"/>
      <c r="Q9" s="46"/>
      <c r="R9" s="46"/>
      <c r="S9" s="46"/>
      <c r="T9" s="46"/>
      <c r="U9" s="46"/>
      <c r="V9" s="46"/>
      <c r="W9" s="46"/>
    </row>
    <row r="10" ht="18.75" customHeight="1" spans="1:23">
      <c r="A10" s="39" t="s">
        <v>194</v>
      </c>
      <c r="B10" s="39" t="s">
        <v>195</v>
      </c>
      <c r="C10" s="40" t="s">
        <v>193</v>
      </c>
      <c r="D10" s="39" t="s">
        <v>52</v>
      </c>
      <c r="E10" s="39" t="s">
        <v>71</v>
      </c>
      <c r="F10" s="39" t="s">
        <v>72</v>
      </c>
      <c r="G10" s="39" t="s">
        <v>196</v>
      </c>
      <c r="H10" s="39" t="s">
        <v>197</v>
      </c>
      <c r="I10" s="46">
        <v>5</v>
      </c>
      <c r="J10" s="46">
        <v>5</v>
      </c>
      <c r="K10" s="46">
        <v>5</v>
      </c>
      <c r="L10" s="46"/>
      <c r="M10" s="46"/>
      <c r="N10" s="46"/>
      <c r="O10" s="46"/>
      <c r="P10" s="46"/>
      <c r="Q10" s="46"/>
      <c r="R10" s="46"/>
      <c r="S10" s="46"/>
      <c r="T10" s="46"/>
      <c r="U10" s="46"/>
      <c r="V10" s="46"/>
      <c r="W10" s="46"/>
    </row>
    <row r="11" ht="18.75" customHeight="1" spans="1:23">
      <c r="A11" s="5"/>
      <c r="B11" s="5"/>
      <c r="C11" s="40" t="s">
        <v>198</v>
      </c>
      <c r="D11" s="5"/>
      <c r="E11" s="5"/>
      <c r="F11" s="5"/>
      <c r="G11" s="5"/>
      <c r="H11" s="5"/>
      <c r="I11" s="46">
        <v>5</v>
      </c>
      <c r="J11" s="46">
        <v>5</v>
      </c>
      <c r="K11" s="46">
        <v>5</v>
      </c>
      <c r="L11" s="46"/>
      <c r="M11" s="46"/>
      <c r="N11" s="46"/>
      <c r="O11" s="46"/>
      <c r="P11" s="5"/>
      <c r="Q11" s="46"/>
      <c r="R11" s="46"/>
      <c r="S11" s="46"/>
      <c r="T11" s="46"/>
      <c r="U11" s="46"/>
      <c r="V11" s="46"/>
      <c r="W11" s="46"/>
    </row>
    <row r="12" ht="18.75" customHeight="1" spans="1:23">
      <c r="A12" s="39" t="s">
        <v>194</v>
      </c>
      <c r="B12" s="39" t="s">
        <v>199</v>
      </c>
      <c r="C12" s="40" t="s">
        <v>198</v>
      </c>
      <c r="D12" s="39" t="s">
        <v>52</v>
      </c>
      <c r="E12" s="39" t="s">
        <v>71</v>
      </c>
      <c r="F12" s="39" t="s">
        <v>72</v>
      </c>
      <c r="G12" s="39" t="s">
        <v>196</v>
      </c>
      <c r="H12" s="39" t="s">
        <v>197</v>
      </c>
      <c r="I12" s="46">
        <v>5</v>
      </c>
      <c r="J12" s="46">
        <v>5</v>
      </c>
      <c r="K12" s="46">
        <v>5</v>
      </c>
      <c r="L12" s="46"/>
      <c r="M12" s="46"/>
      <c r="N12" s="46"/>
      <c r="O12" s="46"/>
      <c r="P12" s="5"/>
      <c r="Q12" s="46"/>
      <c r="R12" s="46"/>
      <c r="S12" s="46"/>
      <c r="T12" s="46"/>
      <c r="U12" s="46"/>
      <c r="V12" s="46"/>
      <c r="W12" s="46"/>
    </row>
    <row r="13" ht="18.75" customHeight="1" spans="1:23">
      <c r="A13" s="5"/>
      <c r="B13" s="5"/>
      <c r="C13" s="40" t="s">
        <v>200</v>
      </c>
      <c r="D13" s="5"/>
      <c r="E13" s="5"/>
      <c r="F13" s="5"/>
      <c r="G13" s="5"/>
      <c r="H13" s="5"/>
      <c r="I13" s="46">
        <v>5</v>
      </c>
      <c r="J13" s="46">
        <v>5</v>
      </c>
      <c r="K13" s="46">
        <v>5</v>
      </c>
      <c r="L13" s="46"/>
      <c r="M13" s="46"/>
      <c r="N13" s="46"/>
      <c r="O13" s="46"/>
      <c r="P13" s="5"/>
      <c r="Q13" s="46"/>
      <c r="R13" s="46"/>
      <c r="S13" s="46"/>
      <c r="T13" s="46"/>
      <c r="U13" s="46"/>
      <c r="V13" s="46"/>
      <c r="W13" s="46"/>
    </row>
    <row r="14" ht="18.75" customHeight="1" spans="1:23">
      <c r="A14" s="39" t="s">
        <v>194</v>
      </c>
      <c r="B14" s="39" t="s">
        <v>201</v>
      </c>
      <c r="C14" s="40" t="s">
        <v>200</v>
      </c>
      <c r="D14" s="39" t="s">
        <v>52</v>
      </c>
      <c r="E14" s="39" t="s">
        <v>71</v>
      </c>
      <c r="F14" s="39" t="s">
        <v>72</v>
      </c>
      <c r="G14" s="39" t="s">
        <v>196</v>
      </c>
      <c r="H14" s="39" t="s">
        <v>197</v>
      </c>
      <c r="I14" s="46">
        <v>5</v>
      </c>
      <c r="J14" s="46">
        <v>5</v>
      </c>
      <c r="K14" s="46">
        <v>5</v>
      </c>
      <c r="L14" s="46"/>
      <c r="M14" s="46"/>
      <c r="N14" s="46"/>
      <c r="O14" s="46"/>
      <c r="P14" s="5"/>
      <c r="Q14" s="46"/>
      <c r="R14" s="46"/>
      <c r="S14" s="46"/>
      <c r="T14" s="46"/>
      <c r="U14" s="46"/>
      <c r="V14" s="46"/>
      <c r="W14" s="46"/>
    </row>
    <row r="15" ht="18.75" customHeight="1" spans="1:23">
      <c r="A15" s="41" t="s">
        <v>29</v>
      </c>
      <c r="B15" s="41"/>
      <c r="C15" s="41"/>
      <c r="D15" s="41"/>
      <c r="E15" s="41"/>
      <c r="F15" s="41"/>
      <c r="G15" s="41"/>
      <c r="H15" s="41"/>
      <c r="I15" s="46">
        <v>15</v>
      </c>
      <c r="J15" s="46">
        <v>15</v>
      </c>
      <c r="K15" s="46">
        <v>15</v>
      </c>
      <c r="L15" s="46"/>
      <c r="M15" s="46"/>
      <c r="N15" s="46"/>
      <c r="O15" s="46"/>
      <c r="P15" s="46"/>
      <c r="Q15" s="46"/>
      <c r="R15" s="46"/>
      <c r="S15" s="46"/>
      <c r="T15" s="46"/>
      <c r="U15" s="46"/>
      <c r="V15" s="46"/>
      <c r="W15" s="46"/>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
  <sheetViews>
    <sheetView showZeros="0" tabSelected="1" workbookViewId="0">
      <selection activeCell="J16" sqref="J1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 t="s">
        <v>202</v>
      </c>
      <c r="B1" s="2"/>
      <c r="C1" s="2"/>
      <c r="D1" s="2"/>
      <c r="E1" s="2"/>
      <c r="F1" s="2"/>
      <c r="G1" s="2"/>
      <c r="H1" s="2"/>
      <c r="I1" s="2"/>
      <c r="J1" s="2"/>
    </row>
    <row r="2" ht="45" customHeight="1" spans="1:10">
      <c r="A2" s="12" t="s">
        <v>203</v>
      </c>
      <c r="B2" s="12"/>
      <c r="C2" s="12"/>
      <c r="D2" s="12"/>
      <c r="E2" s="12"/>
      <c r="F2" s="12"/>
      <c r="G2" s="12"/>
      <c r="H2" s="12"/>
      <c r="I2" s="12"/>
      <c r="J2" s="12"/>
    </row>
    <row r="3" ht="20.25" customHeight="1" spans="1:10">
      <c r="A3" s="1" t="str">
        <f>"单位名称："&amp;"易门县检验检测所"</f>
        <v>单位名称：易门县检验检测所</v>
      </c>
      <c r="B3" s="1"/>
      <c r="C3" s="1"/>
      <c r="D3" s="1"/>
      <c r="E3" s="1"/>
      <c r="F3" s="1"/>
      <c r="G3" s="1"/>
      <c r="H3" s="1"/>
      <c r="I3" s="1"/>
      <c r="J3" s="1"/>
    </row>
    <row r="4" ht="20.25" customHeight="1" spans="1:10">
      <c r="A4" s="13" t="s">
        <v>204</v>
      </c>
      <c r="B4" s="13" t="s">
        <v>205</v>
      </c>
      <c r="C4" s="13" t="s">
        <v>206</v>
      </c>
      <c r="D4" s="13" t="s">
        <v>207</v>
      </c>
      <c r="E4" s="13" t="s">
        <v>208</v>
      </c>
      <c r="F4" s="13" t="s">
        <v>209</v>
      </c>
      <c r="G4" s="13" t="s">
        <v>210</v>
      </c>
      <c r="H4" s="13" t="s">
        <v>211</v>
      </c>
      <c r="I4" s="13" t="s">
        <v>212</v>
      </c>
      <c r="J4" s="13" t="s">
        <v>213</v>
      </c>
    </row>
    <row r="5" ht="46.5" customHeight="1" spans="1:10">
      <c r="A5" s="13"/>
      <c r="B5" s="13"/>
      <c r="C5" s="13"/>
      <c r="D5" s="13"/>
      <c r="E5" s="13"/>
      <c r="F5" s="13"/>
      <c r="G5" s="13"/>
      <c r="H5" s="13"/>
      <c r="I5" s="13"/>
      <c r="J5" s="13"/>
    </row>
    <row r="6" ht="20.25" customHeight="1" spans="1:10">
      <c r="A6" s="14">
        <v>1</v>
      </c>
      <c r="B6" s="14">
        <v>2</v>
      </c>
      <c r="C6" s="14">
        <v>3</v>
      </c>
      <c r="D6" s="14">
        <v>4</v>
      </c>
      <c r="E6" s="14">
        <v>5</v>
      </c>
      <c r="F6" s="14">
        <v>6</v>
      </c>
      <c r="G6" s="14">
        <v>7</v>
      </c>
      <c r="H6" s="14">
        <v>8</v>
      </c>
      <c r="I6" s="14">
        <v>9</v>
      </c>
      <c r="J6" s="14">
        <v>10</v>
      </c>
    </row>
    <row r="7" ht="20.25" customHeight="1" spans="1:10">
      <c r="A7" t="s">
        <v>52</v>
      </c>
      <c r="B7" s="5"/>
      <c r="C7" s="5"/>
      <c r="E7" s="15"/>
      <c r="F7" s="15"/>
      <c r="G7" s="15"/>
      <c r="H7" s="15"/>
      <c r="I7" s="15"/>
      <c r="J7" s="15"/>
    </row>
    <row r="8" ht="20.25" customHeight="1" spans="1:10">
      <c r="A8" s="35" t="s">
        <v>193</v>
      </c>
      <c r="B8" s="5" t="s">
        <v>214</v>
      </c>
      <c r="C8" s="6"/>
      <c r="D8" s="6"/>
      <c r="E8" s="15"/>
      <c r="F8" s="15"/>
      <c r="G8" s="15"/>
      <c r="H8" s="15"/>
      <c r="I8" s="15"/>
      <c r="J8" s="15"/>
    </row>
    <row r="9" ht="20.25" customHeight="1" spans="1:10">
      <c r="A9" s="5"/>
      <c r="B9" s="5"/>
      <c r="C9" s="5" t="s">
        <v>215</v>
      </c>
      <c r="D9" s="36" t="s">
        <v>216</v>
      </c>
      <c r="E9" s="37" t="s">
        <v>217</v>
      </c>
      <c r="F9" s="20" t="s">
        <v>218</v>
      </c>
      <c r="G9" s="6" t="s">
        <v>219</v>
      </c>
      <c r="H9" s="20" t="s">
        <v>220</v>
      </c>
      <c r="I9" s="20" t="s">
        <v>221</v>
      </c>
      <c r="J9" s="37" t="s">
        <v>222</v>
      </c>
    </row>
    <row r="10" ht="20.25" customHeight="1" spans="1:10">
      <c r="A10" s="5"/>
      <c r="B10" s="5"/>
      <c r="C10" s="5" t="s">
        <v>215</v>
      </c>
      <c r="D10" s="36" t="s">
        <v>223</v>
      </c>
      <c r="E10" s="37" t="s">
        <v>224</v>
      </c>
      <c r="F10" s="20" t="s">
        <v>218</v>
      </c>
      <c r="G10" s="6" t="s">
        <v>219</v>
      </c>
      <c r="H10" s="20" t="s">
        <v>225</v>
      </c>
      <c r="I10" s="20" t="s">
        <v>221</v>
      </c>
      <c r="J10" s="37" t="s">
        <v>226</v>
      </c>
    </row>
    <row r="11" ht="20.25" customHeight="1" spans="1:10">
      <c r="A11" s="5"/>
      <c r="B11" s="5"/>
      <c r="C11" s="5" t="s">
        <v>215</v>
      </c>
      <c r="D11" s="36" t="s">
        <v>227</v>
      </c>
      <c r="E11" s="37" t="s">
        <v>224</v>
      </c>
      <c r="F11" s="20" t="s">
        <v>218</v>
      </c>
      <c r="G11" s="6" t="s">
        <v>219</v>
      </c>
      <c r="H11" s="20" t="s">
        <v>220</v>
      </c>
      <c r="I11" s="20" t="s">
        <v>221</v>
      </c>
      <c r="J11" s="37" t="s">
        <v>228</v>
      </c>
    </row>
    <row r="12" ht="20.25" customHeight="1" spans="1:10">
      <c r="A12" s="5"/>
      <c r="B12" s="5"/>
      <c r="C12" s="5" t="s">
        <v>215</v>
      </c>
      <c r="D12" s="36" t="s">
        <v>227</v>
      </c>
      <c r="E12" s="37" t="s">
        <v>229</v>
      </c>
      <c r="F12" s="20" t="s">
        <v>230</v>
      </c>
      <c r="G12" s="6" t="s">
        <v>219</v>
      </c>
      <c r="H12" s="20" t="s">
        <v>231</v>
      </c>
      <c r="I12" s="20" t="s">
        <v>232</v>
      </c>
      <c r="J12" s="37" t="s">
        <v>233</v>
      </c>
    </row>
    <row r="13" ht="20.25" customHeight="1" spans="1:10">
      <c r="A13" s="5"/>
      <c r="B13" s="5"/>
      <c r="C13" s="5" t="s">
        <v>234</v>
      </c>
      <c r="D13" s="36" t="s">
        <v>235</v>
      </c>
      <c r="E13" s="37" t="s">
        <v>229</v>
      </c>
      <c r="F13" s="20" t="s">
        <v>218</v>
      </c>
      <c r="G13" s="6" t="s">
        <v>219</v>
      </c>
      <c r="H13" s="20" t="s">
        <v>220</v>
      </c>
      <c r="I13" s="20" t="s">
        <v>232</v>
      </c>
      <c r="J13" s="37" t="s">
        <v>236</v>
      </c>
    </row>
    <row r="14" ht="20.25" customHeight="1" spans="1:10">
      <c r="A14" s="5"/>
      <c r="B14" s="5"/>
      <c r="C14" s="5" t="s">
        <v>237</v>
      </c>
      <c r="D14" s="36" t="s">
        <v>238</v>
      </c>
      <c r="E14" s="37" t="s">
        <v>239</v>
      </c>
      <c r="F14" s="20" t="s">
        <v>218</v>
      </c>
      <c r="G14" s="6" t="s">
        <v>219</v>
      </c>
      <c r="H14" s="20" t="s">
        <v>220</v>
      </c>
      <c r="I14" s="20" t="s">
        <v>221</v>
      </c>
      <c r="J14" s="37" t="s">
        <v>240</v>
      </c>
    </row>
    <row r="15" ht="20.25" customHeight="1" spans="1:10">
      <c r="A15" s="35" t="s">
        <v>200</v>
      </c>
      <c r="B15" s="5" t="s">
        <v>241</v>
      </c>
      <c r="C15" s="5"/>
      <c r="D15" s="5"/>
      <c r="E15" s="5"/>
      <c r="F15" s="5"/>
      <c r="G15" s="5"/>
      <c r="H15" s="5"/>
      <c r="I15" s="5"/>
      <c r="J15" s="5"/>
    </row>
    <row r="16" ht="20.25" customHeight="1" spans="1:10">
      <c r="A16" s="5"/>
      <c r="B16" s="5"/>
      <c r="C16" s="5" t="s">
        <v>215</v>
      </c>
      <c r="D16" s="36" t="s">
        <v>216</v>
      </c>
      <c r="E16" s="37" t="s">
        <v>242</v>
      </c>
      <c r="F16" s="20" t="s">
        <v>230</v>
      </c>
      <c r="G16" s="6" t="s">
        <v>219</v>
      </c>
      <c r="H16" s="20" t="s">
        <v>220</v>
      </c>
      <c r="I16" s="20" t="s">
        <v>221</v>
      </c>
      <c r="J16" s="37" t="s">
        <v>243</v>
      </c>
    </row>
    <row r="17" ht="20.25" customHeight="1" spans="1:10">
      <c r="A17" s="5"/>
      <c r="B17" s="5"/>
      <c r="C17" s="5" t="s">
        <v>215</v>
      </c>
      <c r="D17" s="36" t="s">
        <v>223</v>
      </c>
      <c r="E17" s="37" t="s">
        <v>244</v>
      </c>
      <c r="F17" s="20" t="s">
        <v>218</v>
      </c>
      <c r="G17" s="6" t="s">
        <v>219</v>
      </c>
      <c r="H17" s="20" t="s">
        <v>225</v>
      </c>
      <c r="I17" s="20" t="s">
        <v>221</v>
      </c>
      <c r="J17" s="37" t="s">
        <v>245</v>
      </c>
    </row>
    <row r="18" ht="20.25" customHeight="1" spans="1:10">
      <c r="A18" s="5"/>
      <c r="B18" s="5"/>
      <c r="C18" s="5" t="s">
        <v>215</v>
      </c>
      <c r="D18" s="36" t="s">
        <v>227</v>
      </c>
      <c r="E18" s="37" t="s">
        <v>246</v>
      </c>
      <c r="F18" s="20" t="s">
        <v>218</v>
      </c>
      <c r="G18" s="6" t="s">
        <v>219</v>
      </c>
      <c r="H18" s="20" t="s">
        <v>225</v>
      </c>
      <c r="I18" s="20" t="s">
        <v>221</v>
      </c>
      <c r="J18" s="37" t="s">
        <v>247</v>
      </c>
    </row>
    <row r="19" ht="20.25" customHeight="1" spans="1:10">
      <c r="A19" s="5"/>
      <c r="B19" s="5"/>
      <c r="C19" s="5" t="s">
        <v>234</v>
      </c>
      <c r="D19" s="36" t="s">
        <v>235</v>
      </c>
      <c r="E19" s="37" t="s">
        <v>248</v>
      </c>
      <c r="F19" s="20" t="s">
        <v>218</v>
      </c>
      <c r="G19" s="6" t="s">
        <v>219</v>
      </c>
      <c r="H19" s="20" t="s">
        <v>225</v>
      </c>
      <c r="I19" s="20" t="s">
        <v>232</v>
      </c>
      <c r="J19" s="37" t="s">
        <v>249</v>
      </c>
    </row>
    <row r="20" ht="20.25" customHeight="1" spans="1:10">
      <c r="A20" s="5"/>
      <c r="B20" s="5"/>
      <c r="C20" s="5" t="s">
        <v>237</v>
      </c>
      <c r="D20" s="36" t="s">
        <v>238</v>
      </c>
      <c r="E20" s="37" t="s">
        <v>250</v>
      </c>
      <c r="F20" s="20" t="s">
        <v>218</v>
      </c>
      <c r="G20" s="6" t="s">
        <v>219</v>
      </c>
      <c r="H20" s="20" t="s">
        <v>220</v>
      </c>
      <c r="I20" s="20" t="s">
        <v>232</v>
      </c>
      <c r="J20" s="37" t="s">
        <v>251</v>
      </c>
    </row>
    <row r="21" ht="20.25" customHeight="1" spans="1:10">
      <c r="A21" s="35" t="s">
        <v>198</v>
      </c>
      <c r="B21" s="5" t="s">
        <v>252</v>
      </c>
      <c r="C21" s="5"/>
      <c r="D21" s="5"/>
      <c r="E21" s="5"/>
      <c r="F21" s="5"/>
      <c r="G21" s="5"/>
      <c r="H21" s="5"/>
      <c r="I21" s="5"/>
      <c r="J21" s="5"/>
    </row>
    <row r="22" ht="20.25" customHeight="1" spans="1:10">
      <c r="A22" s="5"/>
      <c r="B22" s="5"/>
      <c r="C22" s="5" t="s">
        <v>215</v>
      </c>
      <c r="D22" s="36" t="s">
        <v>216</v>
      </c>
      <c r="E22" s="37" t="s">
        <v>253</v>
      </c>
      <c r="F22" s="20" t="s">
        <v>218</v>
      </c>
      <c r="G22" s="6" t="s">
        <v>254</v>
      </c>
      <c r="H22" s="20" t="s">
        <v>231</v>
      </c>
      <c r="I22" s="20" t="s">
        <v>221</v>
      </c>
      <c r="J22" s="37" t="s">
        <v>255</v>
      </c>
    </row>
    <row r="23" ht="20.25" customHeight="1" spans="1:10">
      <c r="A23" s="5"/>
      <c r="B23" s="5"/>
      <c r="C23" s="5" t="s">
        <v>215</v>
      </c>
      <c r="D23" s="36" t="s">
        <v>223</v>
      </c>
      <c r="E23" s="37" t="s">
        <v>256</v>
      </c>
      <c r="F23" s="20" t="s">
        <v>218</v>
      </c>
      <c r="G23" s="6" t="s">
        <v>257</v>
      </c>
      <c r="H23" s="20" t="s">
        <v>220</v>
      </c>
      <c r="I23" s="20" t="s">
        <v>221</v>
      </c>
      <c r="J23" s="37" t="s">
        <v>255</v>
      </c>
    </row>
    <row r="24" ht="20.25" customHeight="1" spans="1:10">
      <c r="A24" s="5"/>
      <c r="B24" s="5"/>
      <c r="C24" s="5" t="s">
        <v>215</v>
      </c>
      <c r="D24" s="36" t="s">
        <v>227</v>
      </c>
      <c r="E24" s="37" t="s">
        <v>258</v>
      </c>
      <c r="F24" s="20" t="s">
        <v>218</v>
      </c>
      <c r="G24" s="6" t="s">
        <v>254</v>
      </c>
      <c r="H24" s="20" t="s">
        <v>231</v>
      </c>
      <c r="I24" s="20" t="s">
        <v>221</v>
      </c>
      <c r="J24" s="37" t="s">
        <v>255</v>
      </c>
    </row>
    <row r="25" ht="20.25" customHeight="1" spans="1:10">
      <c r="A25" s="5"/>
      <c r="B25" s="5"/>
      <c r="C25" s="5" t="s">
        <v>234</v>
      </c>
      <c r="D25" s="36" t="s">
        <v>259</v>
      </c>
      <c r="E25" s="37" t="s">
        <v>260</v>
      </c>
      <c r="F25" s="20" t="s">
        <v>218</v>
      </c>
      <c r="G25" s="6" t="s">
        <v>261</v>
      </c>
      <c r="H25" s="20" t="s">
        <v>262</v>
      </c>
      <c r="I25" s="20" t="s">
        <v>221</v>
      </c>
      <c r="J25" s="37" t="s">
        <v>255</v>
      </c>
    </row>
    <row r="26" ht="20.25" customHeight="1" spans="1:10">
      <c r="A26" s="5"/>
      <c r="B26" s="5"/>
      <c r="C26" s="5" t="s">
        <v>237</v>
      </c>
      <c r="D26" s="36" t="s">
        <v>238</v>
      </c>
      <c r="E26" s="37" t="s">
        <v>263</v>
      </c>
      <c r="F26" s="20" t="s">
        <v>218</v>
      </c>
      <c r="G26" s="6" t="s">
        <v>219</v>
      </c>
      <c r="H26" s="20" t="s">
        <v>220</v>
      </c>
      <c r="I26" s="20" t="s">
        <v>232</v>
      </c>
      <c r="J26" s="37" t="s">
        <v>255</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1" sqref="A1:J1"/>
    </sheetView>
  </sheetViews>
  <sheetFormatPr defaultColWidth="8.85" defaultRowHeight="15" customHeight="1" outlineLevelRow="7"/>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 t="s">
        <v>264</v>
      </c>
      <c r="B1" s="2"/>
      <c r="C1" s="2"/>
      <c r="D1" s="2"/>
      <c r="E1" s="2"/>
      <c r="F1" s="2"/>
      <c r="G1" s="2"/>
      <c r="H1" s="2"/>
      <c r="I1" s="2"/>
      <c r="J1" s="2"/>
    </row>
    <row r="2" ht="45" customHeight="1" spans="1:10">
      <c r="A2" s="12" t="s">
        <v>265</v>
      </c>
      <c r="B2" s="12"/>
      <c r="C2" s="12"/>
      <c r="D2" s="12"/>
      <c r="E2" s="12"/>
      <c r="F2" s="12"/>
      <c r="G2" s="12"/>
      <c r="H2" s="12"/>
      <c r="I2" s="12"/>
      <c r="J2" s="12"/>
    </row>
    <row r="3" ht="20.25" customHeight="1" spans="1:10">
      <c r="A3" s="1" t="str">
        <f>"单位名称："&amp;"易门县检验检测所"</f>
        <v>单位名称：易门县检验检测所</v>
      </c>
      <c r="B3" s="1"/>
      <c r="C3" s="1"/>
      <c r="D3" s="1"/>
      <c r="E3" s="1"/>
      <c r="F3" s="1"/>
      <c r="G3" s="1"/>
      <c r="H3" s="1"/>
      <c r="I3" s="1"/>
      <c r="J3" s="1"/>
    </row>
    <row r="4" ht="20.25" customHeight="1" spans="1:10">
      <c r="A4" s="13" t="s">
        <v>204</v>
      </c>
      <c r="B4" s="13" t="s">
        <v>205</v>
      </c>
      <c r="C4" s="13" t="s">
        <v>206</v>
      </c>
      <c r="D4" s="13" t="s">
        <v>207</v>
      </c>
      <c r="E4" s="13" t="s">
        <v>208</v>
      </c>
      <c r="F4" s="13" t="s">
        <v>209</v>
      </c>
      <c r="G4" s="13" t="s">
        <v>210</v>
      </c>
      <c r="H4" s="13" t="s">
        <v>211</v>
      </c>
      <c r="I4" s="13" t="s">
        <v>212</v>
      </c>
      <c r="J4" s="13" t="s">
        <v>213</v>
      </c>
    </row>
    <row r="5" ht="46.5" customHeight="1" spans="1:10">
      <c r="A5" s="13"/>
      <c r="B5" s="13"/>
      <c r="C5" s="13"/>
      <c r="D5" s="13"/>
      <c r="E5" s="13"/>
      <c r="F5" s="13"/>
      <c r="G5" s="13"/>
      <c r="H5" s="13"/>
      <c r="I5" s="13"/>
      <c r="J5" s="13"/>
    </row>
    <row r="6" ht="20.25" customHeight="1" spans="1:10">
      <c r="A6" s="14">
        <v>1</v>
      </c>
      <c r="B6" s="14">
        <v>2</v>
      </c>
      <c r="C6" s="14">
        <v>3</v>
      </c>
      <c r="D6" s="14">
        <v>4</v>
      </c>
      <c r="E6" s="14">
        <v>5</v>
      </c>
      <c r="F6" s="14">
        <v>6</v>
      </c>
      <c r="G6" s="14">
        <v>7</v>
      </c>
      <c r="H6" s="14">
        <v>8</v>
      </c>
      <c r="I6" s="14">
        <v>9</v>
      </c>
      <c r="J6" s="14">
        <v>10</v>
      </c>
    </row>
    <row r="7" ht="20.25" customHeight="1" spans="2:10">
      <c r="B7" s="5"/>
      <c r="C7" s="5"/>
      <c r="E7" s="15"/>
      <c r="F7" s="15"/>
      <c r="G7" s="15"/>
      <c r="H7" s="15"/>
      <c r="I7" s="15"/>
      <c r="J7" s="15"/>
    </row>
    <row r="8" ht="20.25" customHeight="1" spans="1:10">
      <c r="A8" s="5"/>
      <c r="B8" s="5"/>
      <c r="C8" s="6"/>
      <c r="D8" s="6"/>
      <c r="E8" s="15"/>
      <c r="F8" s="15"/>
      <c r="G8" s="15"/>
      <c r="H8" s="15"/>
      <c r="I8" s="15"/>
      <c r="J8" s="15"/>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1" sqref="A1"/>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23"/>
      <c r="B1" s="23"/>
      <c r="C1" s="23"/>
      <c r="D1" s="23"/>
      <c r="E1" s="23"/>
      <c r="F1" s="24" t="s">
        <v>266</v>
      </c>
    </row>
    <row r="2" ht="37.5" customHeight="1" spans="1:6">
      <c r="A2" s="25" t="s">
        <v>267</v>
      </c>
      <c r="B2" s="25"/>
      <c r="C2" s="25"/>
      <c r="D2" s="25"/>
      <c r="E2" s="25"/>
      <c r="F2" s="25"/>
    </row>
    <row r="3" ht="18.75" customHeight="1" spans="1:6">
      <c r="A3" s="26" t="str">
        <f>"单位名称："&amp;"易门县检验检测所"</f>
        <v>单位名称：易门县检验检测所</v>
      </c>
      <c r="B3" s="26"/>
      <c r="C3" s="26"/>
      <c r="D3" s="27"/>
      <c r="E3" s="27"/>
      <c r="F3" s="28" t="s">
        <v>26</v>
      </c>
    </row>
    <row r="4" ht="18.75" customHeight="1" spans="1:6">
      <c r="A4" s="29" t="s">
        <v>125</v>
      </c>
      <c r="B4" s="29" t="s">
        <v>56</v>
      </c>
      <c r="C4" s="29" t="s">
        <v>57</v>
      </c>
      <c r="D4" s="30" t="s">
        <v>268</v>
      </c>
      <c r="E4" s="30"/>
      <c r="F4" s="30"/>
    </row>
    <row r="5" ht="18.75" customHeight="1" spans="1:6">
      <c r="A5" s="29" t="s">
        <v>56</v>
      </c>
      <c r="B5" s="29" t="s">
        <v>56</v>
      </c>
      <c r="C5" s="29" t="s">
        <v>57</v>
      </c>
      <c r="D5" s="30" t="s">
        <v>31</v>
      </c>
      <c r="E5" s="30" t="s">
        <v>59</v>
      </c>
      <c r="F5" s="30" t="s">
        <v>60</v>
      </c>
    </row>
    <row r="6" ht="18.75" customHeight="1" spans="1:6">
      <c r="A6" s="31" t="s">
        <v>42</v>
      </c>
      <c r="B6" s="31"/>
      <c r="C6" s="31" t="s">
        <v>43</v>
      </c>
      <c r="D6" s="31" t="s">
        <v>45</v>
      </c>
      <c r="E6" s="31" t="s">
        <v>46</v>
      </c>
      <c r="F6" s="31" t="s">
        <v>47</v>
      </c>
    </row>
    <row r="7" ht="20.25" customHeight="1" spans="1:6">
      <c r="A7" s="32"/>
      <c r="B7" s="32"/>
      <c r="C7" s="32"/>
      <c r="D7" s="7"/>
      <c r="E7" s="7"/>
      <c r="F7" s="7"/>
    </row>
    <row r="8" ht="20.25" customHeight="1" spans="1:6">
      <c r="A8" s="33" t="s">
        <v>97</v>
      </c>
      <c r="B8" s="33"/>
      <c r="C8" s="33"/>
      <c r="D8" s="34"/>
      <c r="E8" s="34"/>
      <c r="F8" s="34"/>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2"/>
  <sheetViews>
    <sheetView showZeros="0" topLeftCell="A7" workbookViewId="0">
      <selection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18"/>
      <c r="B1" s="18"/>
      <c r="C1" s="18"/>
      <c r="D1" s="18"/>
      <c r="E1" s="18"/>
      <c r="F1" s="18"/>
      <c r="G1" s="18"/>
      <c r="H1" s="18"/>
      <c r="I1" s="18"/>
      <c r="J1" s="18"/>
      <c r="K1" s="18"/>
      <c r="L1" s="18"/>
      <c r="M1" s="18"/>
      <c r="N1" s="18"/>
      <c r="O1" s="18"/>
      <c r="P1" s="18"/>
      <c r="Q1" s="2" t="s">
        <v>269</v>
      </c>
    </row>
    <row r="2" ht="45" customHeight="1" spans="1:17">
      <c r="A2" s="12" t="s">
        <v>270</v>
      </c>
      <c r="B2" s="12"/>
      <c r="C2" s="12"/>
      <c r="D2" s="12"/>
      <c r="E2" s="12"/>
      <c r="F2" s="12"/>
      <c r="G2" s="12"/>
      <c r="H2" s="12"/>
      <c r="I2" s="12"/>
      <c r="J2" s="12"/>
      <c r="K2" s="12"/>
      <c r="L2" s="12"/>
      <c r="M2" s="12"/>
      <c r="N2" s="21"/>
      <c r="O2" s="21"/>
      <c r="P2" s="21"/>
      <c r="Q2" s="21"/>
    </row>
    <row r="3" ht="20.25" customHeight="1" spans="1:17">
      <c r="A3" s="1" t="str">
        <f>"单位名称："&amp;"易门县检验检测所"</f>
        <v>单位名称：易门县检验检测所</v>
      </c>
      <c r="B3" s="1"/>
      <c r="C3" s="1"/>
      <c r="D3" s="1"/>
      <c r="E3" s="1"/>
      <c r="F3" s="1"/>
      <c r="G3" s="1"/>
      <c r="H3" s="1"/>
      <c r="I3" s="1"/>
      <c r="J3" s="1"/>
      <c r="K3" s="1"/>
      <c r="L3" s="1"/>
      <c r="M3" s="1"/>
      <c r="N3" s="1"/>
      <c r="O3" s="1"/>
      <c r="P3" s="1"/>
      <c r="Q3" s="2" t="s">
        <v>26</v>
      </c>
    </row>
    <row r="4" ht="20.25" customHeight="1" spans="1:17">
      <c r="A4" s="4" t="s">
        <v>271</v>
      </c>
      <c r="B4" s="4" t="s">
        <v>272</v>
      </c>
      <c r="C4" s="4" t="s">
        <v>273</v>
      </c>
      <c r="D4" s="4" t="s">
        <v>274</v>
      </c>
      <c r="E4" s="4" t="s">
        <v>275</v>
      </c>
      <c r="F4" s="4" t="s">
        <v>276</v>
      </c>
      <c r="G4" s="4" t="s">
        <v>132</v>
      </c>
      <c r="H4" s="4"/>
      <c r="I4" s="4"/>
      <c r="J4" s="4"/>
      <c r="K4" s="4"/>
      <c r="L4" s="4"/>
      <c r="M4" s="4"/>
      <c r="N4" s="4"/>
      <c r="O4" s="4"/>
      <c r="P4" s="4"/>
      <c r="Q4" s="4"/>
    </row>
    <row r="5" ht="20.25" customHeight="1" spans="1:17">
      <c r="A5" s="4" t="s">
        <v>277</v>
      </c>
      <c r="B5" s="4" t="s">
        <v>272</v>
      </c>
      <c r="C5" s="4" t="s">
        <v>273</v>
      </c>
      <c r="D5" s="4" t="s">
        <v>274</v>
      </c>
      <c r="E5" s="4" t="s">
        <v>275</v>
      </c>
      <c r="F5" s="4" t="s">
        <v>276</v>
      </c>
      <c r="G5" s="4" t="s">
        <v>29</v>
      </c>
      <c r="H5" s="4" t="s">
        <v>32</v>
      </c>
      <c r="I5" s="4" t="s">
        <v>278</v>
      </c>
      <c r="J5" s="4" t="s">
        <v>279</v>
      </c>
      <c r="K5" s="4" t="s">
        <v>35</v>
      </c>
      <c r="L5" s="4" t="s">
        <v>36</v>
      </c>
      <c r="M5" s="4" t="s">
        <v>36</v>
      </c>
      <c r="N5" s="4"/>
      <c r="O5" s="4"/>
      <c r="P5" s="4"/>
      <c r="Q5" s="4"/>
    </row>
    <row r="6" ht="32.4" customHeight="1" spans="1:17">
      <c r="A6" s="4"/>
      <c r="B6" s="4"/>
      <c r="C6" s="4"/>
      <c r="D6" s="4"/>
      <c r="E6" s="4"/>
      <c r="F6" s="4"/>
      <c r="G6" s="4"/>
      <c r="H6" s="4" t="s">
        <v>31</v>
      </c>
      <c r="I6" s="4"/>
      <c r="J6" s="4"/>
      <c r="K6" s="4"/>
      <c r="L6" s="4" t="s">
        <v>31</v>
      </c>
      <c r="M6" s="4" t="s">
        <v>37</v>
      </c>
      <c r="N6" s="4" t="s">
        <v>38</v>
      </c>
      <c r="O6" s="22" t="s">
        <v>39</v>
      </c>
      <c r="P6" s="22" t="s">
        <v>40</v>
      </c>
      <c r="Q6" s="22" t="s">
        <v>41</v>
      </c>
    </row>
    <row r="7" ht="20.25" customHeight="1" spans="1:17">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row>
    <row r="8" ht="20.25" customHeight="1" spans="1:17">
      <c r="A8" s="19" t="s">
        <v>193</v>
      </c>
      <c r="B8" s="5"/>
      <c r="C8" s="5"/>
      <c r="D8" s="15"/>
      <c r="E8" s="15"/>
      <c r="F8" s="15">
        <v>2.7</v>
      </c>
      <c r="G8" s="15">
        <v>2.7</v>
      </c>
      <c r="H8" s="15">
        <v>2.7</v>
      </c>
      <c r="I8" s="15"/>
      <c r="J8" s="16"/>
      <c r="K8" s="16"/>
      <c r="L8" s="15"/>
      <c r="M8" s="15"/>
      <c r="N8" s="15"/>
      <c r="O8" s="15"/>
      <c r="P8" s="15"/>
      <c r="Q8" s="15"/>
    </row>
    <row r="9" ht="20.25" customHeight="1" spans="1:17">
      <c r="A9" s="5"/>
      <c r="B9" s="5" t="s">
        <v>280</v>
      </c>
      <c r="C9" s="5" t="str">
        <f>"A02010105"&amp;"  "&amp;"台式计算机"</f>
        <v>A02010105  台式计算机</v>
      </c>
      <c r="D9" s="20" t="s">
        <v>262</v>
      </c>
      <c r="E9" s="6">
        <v>2</v>
      </c>
      <c r="F9" s="15">
        <v>1.2</v>
      </c>
      <c r="G9" s="15">
        <v>1.2</v>
      </c>
      <c r="H9" s="16">
        <v>1.2</v>
      </c>
      <c r="I9" s="16"/>
      <c r="J9" s="16"/>
      <c r="K9" s="16"/>
      <c r="L9" s="15"/>
      <c r="M9" s="15"/>
      <c r="N9" s="15"/>
      <c r="O9" s="15"/>
      <c r="P9" s="15"/>
      <c r="Q9" s="15"/>
    </row>
    <row r="10" ht="20.25" customHeight="1" spans="1:17">
      <c r="A10" s="5"/>
      <c r="B10" s="5" t="s">
        <v>281</v>
      </c>
      <c r="C10" s="5" t="str">
        <f>"A02010108"&amp;"  "&amp;"便携式计算机"</f>
        <v>A02010108  便携式计算机</v>
      </c>
      <c r="D10" s="20" t="s">
        <v>262</v>
      </c>
      <c r="E10" s="6">
        <v>1</v>
      </c>
      <c r="F10" s="15">
        <v>0.7</v>
      </c>
      <c r="G10" s="15">
        <v>0.7</v>
      </c>
      <c r="H10" s="16">
        <v>0.7</v>
      </c>
      <c r="I10" s="16"/>
      <c r="J10" s="16"/>
      <c r="K10" s="16"/>
      <c r="L10" s="15"/>
      <c r="M10" s="15"/>
      <c r="N10" s="15"/>
      <c r="O10" s="15"/>
      <c r="P10" s="15"/>
      <c r="Q10" s="15"/>
    </row>
    <row r="11" ht="20.25" customHeight="1" spans="1:17">
      <c r="A11" s="5"/>
      <c r="B11" s="5" t="s">
        <v>282</v>
      </c>
      <c r="C11" s="5" t="str">
        <f>"A02010109"&amp;"  "&amp;"平板式计算机"</f>
        <v>A02010109  平板式计算机</v>
      </c>
      <c r="D11" s="20" t="s">
        <v>262</v>
      </c>
      <c r="E11" s="6">
        <v>2</v>
      </c>
      <c r="F11" s="15">
        <v>0.8</v>
      </c>
      <c r="G11" s="15">
        <v>0.8</v>
      </c>
      <c r="H11" s="16">
        <v>0.8</v>
      </c>
      <c r="I11" s="16"/>
      <c r="J11" s="16"/>
      <c r="K11" s="16"/>
      <c r="L11" s="15"/>
      <c r="M11" s="15"/>
      <c r="N11" s="15"/>
      <c r="O11" s="15"/>
      <c r="P11" s="15"/>
      <c r="Q11" s="15"/>
    </row>
    <row r="12" ht="20.25" customHeight="1" spans="1:17">
      <c r="A12" s="19" t="s">
        <v>200</v>
      </c>
      <c r="B12" s="5"/>
      <c r="C12" s="5"/>
      <c r="D12" s="5"/>
      <c r="E12" s="5"/>
      <c r="F12" s="15">
        <v>1.9</v>
      </c>
      <c r="G12" s="15">
        <v>1.9</v>
      </c>
      <c r="H12" s="15">
        <v>1.9</v>
      </c>
      <c r="I12" s="15"/>
      <c r="J12" s="16"/>
      <c r="K12" s="16"/>
      <c r="L12" s="15"/>
      <c r="M12" s="15"/>
      <c r="N12" s="15"/>
      <c r="O12" s="15"/>
      <c r="P12" s="15"/>
      <c r="Q12" s="15"/>
    </row>
    <row r="13" ht="20.25" customHeight="1" spans="1:17">
      <c r="A13" s="5"/>
      <c r="B13" s="5" t="s">
        <v>283</v>
      </c>
      <c r="C13" s="5" t="str">
        <f>"A02061818"&amp;"  "&amp;"饮水器"</f>
        <v>A02061818  饮水器</v>
      </c>
      <c r="D13" s="20" t="s">
        <v>262</v>
      </c>
      <c r="E13" s="6">
        <v>10</v>
      </c>
      <c r="F13" s="15">
        <v>0.5</v>
      </c>
      <c r="G13" s="15">
        <v>0.5</v>
      </c>
      <c r="H13" s="16">
        <v>0.5</v>
      </c>
      <c r="I13" s="16"/>
      <c r="J13" s="16"/>
      <c r="K13" s="16"/>
      <c r="L13" s="15"/>
      <c r="M13" s="15"/>
      <c r="N13" s="15"/>
      <c r="O13" s="15"/>
      <c r="P13" s="15"/>
      <c r="Q13" s="15"/>
    </row>
    <row r="14" ht="20.25" customHeight="1" spans="1:17">
      <c r="A14" s="5"/>
      <c r="B14" s="5" t="s">
        <v>284</v>
      </c>
      <c r="C14" s="5" t="str">
        <f>"A02021301"&amp;"  "&amp;"碎纸机"</f>
        <v>A02021301  碎纸机</v>
      </c>
      <c r="D14" s="20" t="s">
        <v>262</v>
      </c>
      <c r="E14" s="6">
        <v>2</v>
      </c>
      <c r="F14" s="15">
        <v>0.2</v>
      </c>
      <c r="G14" s="15">
        <v>0.2</v>
      </c>
      <c r="H14" s="16">
        <v>0.2</v>
      </c>
      <c r="I14" s="16"/>
      <c r="J14" s="16"/>
      <c r="K14" s="16"/>
      <c r="L14" s="15"/>
      <c r="M14" s="15"/>
      <c r="N14" s="15"/>
      <c r="O14" s="15"/>
      <c r="P14" s="15"/>
      <c r="Q14" s="15"/>
    </row>
    <row r="15" ht="20.25" customHeight="1" spans="1:17">
      <c r="A15" s="5"/>
      <c r="B15" s="5" t="s">
        <v>285</v>
      </c>
      <c r="C15" s="5" t="str">
        <f>"A02021118"&amp;"  "&amp;"扫描仪"</f>
        <v>A02021118  扫描仪</v>
      </c>
      <c r="D15" s="20" t="s">
        <v>262</v>
      </c>
      <c r="E15" s="6">
        <v>1</v>
      </c>
      <c r="F15" s="15">
        <v>0.4</v>
      </c>
      <c r="G15" s="15">
        <v>0.4</v>
      </c>
      <c r="H15" s="16">
        <v>0.4</v>
      </c>
      <c r="I15" s="16"/>
      <c r="J15" s="16"/>
      <c r="K15" s="16"/>
      <c r="L15" s="15"/>
      <c r="M15" s="15"/>
      <c r="N15" s="15"/>
      <c r="O15" s="15"/>
      <c r="P15" s="15"/>
      <c r="Q15" s="15"/>
    </row>
    <row r="16" ht="20.25" customHeight="1" spans="1:17">
      <c r="A16" s="5"/>
      <c r="B16" s="5" t="s">
        <v>286</v>
      </c>
      <c r="C16" s="5" t="str">
        <f>"A05010502"&amp;"  "&amp;"文件柜"</f>
        <v>A05010502  文件柜</v>
      </c>
      <c r="D16" s="20" t="s">
        <v>262</v>
      </c>
      <c r="E16" s="6">
        <v>10</v>
      </c>
      <c r="F16" s="15">
        <v>0.8</v>
      </c>
      <c r="G16" s="15">
        <v>0.8</v>
      </c>
      <c r="H16" s="16">
        <v>0.8</v>
      </c>
      <c r="I16" s="16"/>
      <c r="J16" s="16"/>
      <c r="K16" s="16"/>
      <c r="L16" s="15"/>
      <c r="M16" s="15"/>
      <c r="N16" s="15"/>
      <c r="O16" s="15"/>
      <c r="P16" s="15"/>
      <c r="Q16" s="15"/>
    </row>
    <row r="17" ht="20.25" customHeight="1" spans="1:17">
      <c r="A17" s="19" t="s">
        <v>169</v>
      </c>
      <c r="B17" s="5"/>
      <c r="C17" s="5"/>
      <c r="D17" s="5"/>
      <c r="E17" s="5"/>
      <c r="F17" s="15">
        <v>5.62</v>
      </c>
      <c r="G17" s="15">
        <v>5.62</v>
      </c>
      <c r="H17" s="15">
        <v>5.62</v>
      </c>
      <c r="I17" s="15"/>
      <c r="J17" s="16"/>
      <c r="K17" s="16"/>
      <c r="L17" s="15"/>
      <c r="M17" s="15"/>
      <c r="N17" s="15"/>
      <c r="O17" s="15"/>
      <c r="P17" s="15"/>
      <c r="Q17" s="15"/>
    </row>
    <row r="18" ht="20.25" customHeight="1" spans="1:17">
      <c r="A18" s="5"/>
      <c r="B18" s="5" t="s">
        <v>287</v>
      </c>
      <c r="C18" s="5" t="str">
        <f>"A02021004"&amp;"  "&amp;"A4彩色打印机"</f>
        <v>A02021004  A4彩色打印机</v>
      </c>
      <c r="D18" s="20" t="s">
        <v>262</v>
      </c>
      <c r="E18" s="6">
        <v>1</v>
      </c>
      <c r="F18" s="15">
        <v>0.4</v>
      </c>
      <c r="G18" s="15">
        <v>0.4</v>
      </c>
      <c r="H18" s="16">
        <v>0.4</v>
      </c>
      <c r="I18" s="16"/>
      <c r="J18" s="16"/>
      <c r="K18" s="16"/>
      <c r="L18" s="15"/>
      <c r="M18" s="15"/>
      <c r="N18" s="15"/>
      <c r="O18" s="15"/>
      <c r="P18" s="15"/>
      <c r="Q18" s="15"/>
    </row>
    <row r="19" ht="20.25" customHeight="1" spans="1:17">
      <c r="A19" s="5"/>
      <c r="B19" s="5" t="s">
        <v>288</v>
      </c>
      <c r="C19" s="5" t="str">
        <f>"A02010108"&amp;"  "&amp;"便携式计算机"</f>
        <v>A02010108  便携式计算机</v>
      </c>
      <c r="D19" s="20" t="s">
        <v>262</v>
      </c>
      <c r="E19" s="6">
        <v>1</v>
      </c>
      <c r="F19" s="15">
        <v>0.5</v>
      </c>
      <c r="G19" s="15">
        <v>0.5</v>
      </c>
      <c r="H19" s="16">
        <v>0.5</v>
      </c>
      <c r="I19" s="16"/>
      <c r="J19" s="16"/>
      <c r="K19" s="16"/>
      <c r="L19" s="15"/>
      <c r="M19" s="15"/>
      <c r="N19" s="15"/>
      <c r="O19" s="15"/>
      <c r="P19" s="15"/>
      <c r="Q19" s="15"/>
    </row>
    <row r="20" ht="20.25" customHeight="1" spans="1:17">
      <c r="A20" s="5"/>
      <c r="B20" s="5" t="s">
        <v>289</v>
      </c>
      <c r="C20" s="5" t="str">
        <f>"A02021203"&amp;"  "&amp;"装订机"</f>
        <v>A02021203  装订机</v>
      </c>
      <c r="D20" s="20" t="s">
        <v>262</v>
      </c>
      <c r="E20" s="6">
        <v>1</v>
      </c>
      <c r="F20" s="15">
        <v>0.2</v>
      </c>
      <c r="G20" s="15">
        <v>0.2</v>
      </c>
      <c r="H20" s="16">
        <v>0.2</v>
      </c>
      <c r="I20" s="16"/>
      <c r="J20" s="16"/>
      <c r="K20" s="16"/>
      <c r="L20" s="15"/>
      <c r="M20" s="15"/>
      <c r="N20" s="15"/>
      <c r="O20" s="15"/>
      <c r="P20" s="15"/>
      <c r="Q20" s="15"/>
    </row>
    <row r="21" ht="20.25" customHeight="1" spans="1:17">
      <c r="A21" s="5"/>
      <c r="B21" s="5" t="s">
        <v>290</v>
      </c>
      <c r="C21" s="5" t="str">
        <f>"A05040101"&amp;"  "&amp;"复印纸"</f>
        <v>A05040101  复印纸</v>
      </c>
      <c r="D21" s="20" t="s">
        <v>291</v>
      </c>
      <c r="E21" s="6">
        <v>21</v>
      </c>
      <c r="F21" s="15">
        <v>0.42</v>
      </c>
      <c r="G21" s="15">
        <v>0.42</v>
      </c>
      <c r="H21" s="16">
        <v>0.42</v>
      </c>
      <c r="I21" s="16"/>
      <c r="J21" s="16"/>
      <c r="K21" s="16"/>
      <c r="L21" s="15"/>
      <c r="M21" s="15"/>
      <c r="N21" s="15"/>
      <c r="O21" s="15"/>
      <c r="P21" s="15"/>
      <c r="Q21" s="15"/>
    </row>
    <row r="22" ht="20.25" customHeight="1" spans="1:17">
      <c r="A22" s="5"/>
      <c r="B22" s="5" t="s">
        <v>292</v>
      </c>
      <c r="C22" s="5" t="str">
        <f>"C23120302"&amp;"  "&amp;"车辆加油、添加燃料服务"</f>
        <v>C23120302  车辆加油、添加燃料服务</v>
      </c>
      <c r="D22" s="20" t="s">
        <v>262</v>
      </c>
      <c r="E22" s="6">
        <v>1</v>
      </c>
      <c r="F22" s="15">
        <v>0.8</v>
      </c>
      <c r="G22" s="15">
        <v>0.8</v>
      </c>
      <c r="H22" s="16">
        <v>0.8</v>
      </c>
      <c r="I22" s="16"/>
      <c r="J22" s="16"/>
      <c r="K22" s="16"/>
      <c r="L22" s="15"/>
      <c r="M22" s="15"/>
      <c r="N22" s="15"/>
      <c r="O22" s="15"/>
      <c r="P22" s="15"/>
      <c r="Q22" s="15"/>
    </row>
    <row r="23" ht="20.25" customHeight="1" spans="1:17">
      <c r="A23" s="5"/>
      <c r="B23" s="5" t="s">
        <v>293</v>
      </c>
      <c r="C23" s="5" t="str">
        <f>"C23120302"&amp;"  "&amp;"车辆加油、添加燃料服务"</f>
        <v>C23120302  车辆加油、添加燃料服务</v>
      </c>
      <c r="D23" s="20" t="s">
        <v>262</v>
      </c>
      <c r="E23" s="6">
        <v>1</v>
      </c>
      <c r="F23" s="15">
        <v>0.9</v>
      </c>
      <c r="G23" s="15">
        <v>0.9</v>
      </c>
      <c r="H23" s="16">
        <v>0.9</v>
      </c>
      <c r="I23" s="16"/>
      <c r="J23" s="16"/>
      <c r="K23" s="16"/>
      <c r="L23" s="15"/>
      <c r="M23" s="15"/>
      <c r="N23" s="15"/>
      <c r="O23" s="15"/>
      <c r="P23" s="15"/>
      <c r="Q23" s="15"/>
    </row>
    <row r="24" ht="20.25" customHeight="1" spans="1:17">
      <c r="A24" s="5"/>
      <c r="B24" s="5" t="s">
        <v>294</v>
      </c>
      <c r="C24" s="5" t="str">
        <f>"C23120399"&amp;"  "&amp;"其他车辆维修和保养服务"</f>
        <v>C23120399  其他车辆维修和保养服务</v>
      </c>
      <c r="D24" s="20" t="s">
        <v>262</v>
      </c>
      <c r="E24" s="6">
        <v>1</v>
      </c>
      <c r="F24" s="15">
        <v>0.5</v>
      </c>
      <c r="G24" s="15">
        <v>0.5</v>
      </c>
      <c r="H24" s="16">
        <v>0.5</v>
      </c>
      <c r="I24" s="16"/>
      <c r="J24" s="16"/>
      <c r="K24" s="16"/>
      <c r="L24" s="15"/>
      <c r="M24" s="15"/>
      <c r="N24" s="15"/>
      <c r="O24" s="15"/>
      <c r="P24" s="15"/>
      <c r="Q24" s="15"/>
    </row>
    <row r="25" ht="20.25" customHeight="1" spans="1:17">
      <c r="A25" s="5"/>
      <c r="B25" s="5" t="s">
        <v>295</v>
      </c>
      <c r="C25" s="5" t="str">
        <f>"A02021003"&amp;"  "&amp;"A4黑白打印机"</f>
        <v>A02021003  A4黑白打印机</v>
      </c>
      <c r="D25" s="20" t="s">
        <v>262</v>
      </c>
      <c r="E25" s="6">
        <v>2</v>
      </c>
      <c r="F25" s="15">
        <v>0.3</v>
      </c>
      <c r="G25" s="15">
        <v>0.3</v>
      </c>
      <c r="H25" s="16">
        <v>0.3</v>
      </c>
      <c r="I25" s="16"/>
      <c r="J25" s="16"/>
      <c r="K25" s="16"/>
      <c r="L25" s="15"/>
      <c r="M25" s="15"/>
      <c r="N25" s="15"/>
      <c r="O25" s="15"/>
      <c r="P25" s="15"/>
      <c r="Q25" s="15"/>
    </row>
    <row r="26" ht="20.25" customHeight="1" spans="1:17">
      <c r="A26" s="5"/>
      <c r="B26" s="5" t="s">
        <v>296</v>
      </c>
      <c r="C26" s="5" t="str">
        <f>"C1804010201"&amp;"  "&amp;"机动车保险服务"</f>
        <v>C1804010201  机动车保险服务</v>
      </c>
      <c r="D26" s="20" t="s">
        <v>262</v>
      </c>
      <c r="E26" s="6">
        <v>2</v>
      </c>
      <c r="F26" s="15">
        <v>1.6</v>
      </c>
      <c r="G26" s="15">
        <v>1.6</v>
      </c>
      <c r="H26" s="16">
        <v>1.6</v>
      </c>
      <c r="I26" s="16"/>
      <c r="J26" s="16"/>
      <c r="K26" s="16"/>
      <c r="L26" s="15"/>
      <c r="M26" s="15"/>
      <c r="N26" s="15"/>
      <c r="O26" s="15"/>
      <c r="P26" s="15"/>
      <c r="Q26" s="15"/>
    </row>
    <row r="27" ht="20.25" customHeight="1" spans="1:17">
      <c r="A27" s="19" t="s">
        <v>198</v>
      </c>
      <c r="B27" s="5"/>
      <c r="C27" s="5"/>
      <c r="D27" s="5"/>
      <c r="E27" s="5"/>
      <c r="F27" s="15">
        <v>1.2</v>
      </c>
      <c r="G27" s="15">
        <v>1.2</v>
      </c>
      <c r="H27" s="15">
        <v>1.2</v>
      </c>
      <c r="I27" s="15"/>
      <c r="J27" s="16"/>
      <c r="K27" s="16"/>
      <c r="L27" s="15"/>
      <c r="M27" s="15"/>
      <c r="N27" s="15"/>
      <c r="O27" s="15"/>
      <c r="P27" s="15"/>
      <c r="Q27" s="15"/>
    </row>
    <row r="28" ht="20.25" customHeight="1" spans="1:17">
      <c r="A28" s="5"/>
      <c r="B28" s="5" t="s">
        <v>297</v>
      </c>
      <c r="C28" s="5" t="str">
        <f>"A05010204"&amp;"  "&amp;"茶几"</f>
        <v>A05010204  茶几</v>
      </c>
      <c r="D28" s="20" t="s">
        <v>262</v>
      </c>
      <c r="E28" s="6">
        <v>2</v>
      </c>
      <c r="F28" s="15">
        <v>0.02</v>
      </c>
      <c r="G28" s="15">
        <v>0.02</v>
      </c>
      <c r="H28" s="16">
        <v>0.02</v>
      </c>
      <c r="I28" s="16"/>
      <c r="J28" s="16"/>
      <c r="K28" s="16"/>
      <c r="L28" s="15"/>
      <c r="M28" s="15"/>
      <c r="N28" s="15"/>
      <c r="O28" s="15"/>
      <c r="P28" s="15"/>
      <c r="Q28" s="15"/>
    </row>
    <row r="29" ht="20.25" customHeight="1" spans="1:17">
      <c r="A29" s="5"/>
      <c r="B29" s="5" t="s">
        <v>298</v>
      </c>
      <c r="C29" s="5" t="str">
        <f>"A05010401"&amp;"  "&amp;"三人沙发"</f>
        <v>A05010401  三人沙发</v>
      </c>
      <c r="D29" s="20" t="s">
        <v>262</v>
      </c>
      <c r="E29" s="6">
        <v>2</v>
      </c>
      <c r="F29" s="15">
        <v>0.4</v>
      </c>
      <c r="G29" s="15">
        <v>0.4</v>
      </c>
      <c r="H29" s="16">
        <v>0.4</v>
      </c>
      <c r="I29" s="16"/>
      <c r="J29" s="16"/>
      <c r="K29" s="16"/>
      <c r="L29" s="15"/>
      <c r="M29" s="15"/>
      <c r="N29" s="15"/>
      <c r="O29" s="15"/>
      <c r="P29" s="15"/>
      <c r="Q29" s="15"/>
    </row>
    <row r="30" ht="20.25" customHeight="1" spans="1:17">
      <c r="A30" s="5"/>
      <c r="B30" s="5" t="s">
        <v>299</v>
      </c>
      <c r="C30" s="5" t="str">
        <f>"A05010501"&amp;"  "&amp;"书柜"</f>
        <v>A05010501  书柜</v>
      </c>
      <c r="D30" s="20" t="s">
        <v>262</v>
      </c>
      <c r="E30" s="6">
        <v>3</v>
      </c>
      <c r="F30" s="15">
        <v>0.3</v>
      </c>
      <c r="G30" s="15">
        <v>0.3</v>
      </c>
      <c r="H30" s="16">
        <v>0.3</v>
      </c>
      <c r="I30" s="16"/>
      <c r="J30" s="16"/>
      <c r="K30" s="16"/>
      <c r="L30" s="15"/>
      <c r="M30" s="15"/>
      <c r="N30" s="15"/>
      <c r="O30" s="15"/>
      <c r="P30" s="15"/>
      <c r="Q30" s="15"/>
    </row>
    <row r="31" ht="20.25" customHeight="1" spans="1:17">
      <c r="A31" s="5"/>
      <c r="B31" s="5" t="s">
        <v>300</v>
      </c>
      <c r="C31" s="5" t="str">
        <f>"A05010502"&amp;"  "&amp;"文件柜"</f>
        <v>A05010502  文件柜</v>
      </c>
      <c r="D31" s="20" t="s">
        <v>262</v>
      </c>
      <c r="E31" s="6">
        <v>6</v>
      </c>
      <c r="F31" s="15">
        <v>0.48</v>
      </c>
      <c r="G31" s="15">
        <v>0.48</v>
      </c>
      <c r="H31" s="16">
        <v>0.48</v>
      </c>
      <c r="I31" s="16"/>
      <c r="J31" s="16"/>
      <c r="K31" s="16"/>
      <c r="L31" s="15"/>
      <c r="M31" s="15"/>
      <c r="N31" s="15"/>
      <c r="O31" s="15"/>
      <c r="P31" s="15"/>
      <c r="Q31" s="15"/>
    </row>
    <row r="32" ht="20.25" customHeight="1" spans="1:17">
      <c r="A32" s="6" t="s">
        <v>29</v>
      </c>
      <c r="B32" s="6"/>
      <c r="C32" s="6"/>
      <c r="D32" s="20"/>
      <c r="E32" s="20"/>
      <c r="F32" s="15">
        <v>11.42</v>
      </c>
      <c r="G32" s="15">
        <v>11.42</v>
      </c>
      <c r="H32" s="15">
        <v>11.42</v>
      </c>
      <c r="I32" s="15"/>
      <c r="J32" s="15"/>
      <c r="K32" s="15"/>
      <c r="L32" s="15"/>
      <c r="M32" s="15"/>
      <c r="N32" s="15"/>
      <c r="O32" s="15"/>
      <c r="P32" s="15"/>
      <c r="Q32" s="15"/>
    </row>
  </sheetData>
  <mergeCells count="17">
    <mergeCell ref="A1:M1"/>
    <mergeCell ref="A2:Q2"/>
    <mergeCell ref="A3:M3"/>
    <mergeCell ref="G4:Q4"/>
    <mergeCell ref="L5:Q5"/>
    <mergeCell ref="A32:E3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0"/>
  <sheetViews>
    <sheetView showZeros="0" workbookViewId="0">
      <selection activeCell="A1" sqref="A1:M1"/>
    </sheetView>
  </sheetViews>
  <sheetFormatPr defaultColWidth="8.85" defaultRowHeight="15" customHeight="1"/>
  <cols>
    <col min="1" max="1" width="35.1333333333333" customWidth="1"/>
    <col min="2" max="2" width="28.2833333333333" customWidth="1"/>
    <col min="3" max="3" width="28.4166666666667" customWidth="1"/>
    <col min="4" max="4" width="28.2833333333333" customWidth="1"/>
    <col min="5" max="7" width="28.4166666666667" customWidth="1"/>
    <col min="8" max="8" width="16.2833333333333" customWidth="1"/>
    <col min="9" max="13" width="16.4166666666667" customWidth="1"/>
    <col min="14" max="18" width="16.2833333333333" customWidth="1"/>
  </cols>
  <sheetData>
    <row r="1" customHeight="1" spans="1:18">
      <c r="A1" s="2"/>
      <c r="B1" s="2"/>
      <c r="C1" s="2"/>
      <c r="D1" s="2"/>
      <c r="E1" s="2"/>
      <c r="F1" s="2"/>
      <c r="G1" s="2"/>
      <c r="H1" s="2"/>
      <c r="I1" s="2"/>
      <c r="J1" s="2"/>
      <c r="K1" s="2"/>
      <c r="L1" s="2"/>
      <c r="M1" s="2"/>
      <c r="N1" s="2"/>
      <c r="O1" s="2"/>
      <c r="P1" s="2"/>
      <c r="Q1" s="2"/>
      <c r="R1" s="2" t="s">
        <v>301</v>
      </c>
    </row>
    <row r="2" ht="45" customHeight="1" spans="1:18">
      <c r="A2" s="12" t="s">
        <v>302</v>
      </c>
      <c r="B2" s="12"/>
      <c r="C2" s="12"/>
      <c r="D2" s="12"/>
      <c r="E2" s="12"/>
      <c r="F2" s="12"/>
      <c r="G2" s="12"/>
      <c r="H2" s="12"/>
      <c r="I2" s="12"/>
      <c r="J2" s="12"/>
      <c r="K2" s="12"/>
      <c r="L2" s="12"/>
      <c r="M2" s="12"/>
      <c r="N2" s="12"/>
      <c r="O2" s="12"/>
      <c r="P2" s="12"/>
      <c r="Q2" s="12"/>
      <c r="R2" s="12"/>
    </row>
    <row r="3" ht="20.25" customHeight="1" spans="1:18">
      <c r="A3" s="1" t="str">
        <f>"单位名称："&amp;"易门县检验检测所"</f>
        <v>单位名称：易门县检验检测所</v>
      </c>
      <c r="B3" s="1"/>
      <c r="C3" s="1"/>
      <c r="D3" s="1"/>
      <c r="E3" s="1"/>
      <c r="F3" s="1"/>
      <c r="G3" s="1"/>
      <c r="H3" s="1"/>
      <c r="I3" s="1"/>
      <c r="J3" s="1"/>
      <c r="K3" s="1"/>
      <c r="L3" s="1"/>
      <c r="M3" s="2"/>
      <c r="N3" s="2"/>
      <c r="O3" s="2"/>
      <c r="P3" s="2"/>
      <c r="Q3" s="2"/>
      <c r="R3" s="2" t="s">
        <v>26</v>
      </c>
    </row>
    <row r="4" ht="27.15" customHeight="1" spans="1:18">
      <c r="A4" s="13" t="s">
        <v>271</v>
      </c>
      <c r="B4" s="13" t="s">
        <v>303</v>
      </c>
      <c r="C4" s="13" t="s">
        <v>304</v>
      </c>
      <c r="D4" s="13" t="s">
        <v>305</v>
      </c>
      <c r="E4" s="13" t="s">
        <v>306</v>
      </c>
      <c r="F4" s="13" t="s">
        <v>307</v>
      </c>
      <c r="G4" s="13" t="s">
        <v>308</v>
      </c>
      <c r="H4" s="13" t="s">
        <v>132</v>
      </c>
      <c r="I4" s="13"/>
      <c r="J4" s="13"/>
      <c r="K4" s="13"/>
      <c r="L4" s="13"/>
      <c r="M4" s="13"/>
      <c r="N4" s="13"/>
      <c r="O4" s="13"/>
      <c r="P4" s="13"/>
      <c r="Q4" s="13"/>
      <c r="R4" s="13"/>
    </row>
    <row r="5" ht="23.4" customHeight="1" spans="1:18">
      <c r="A5" s="13" t="s">
        <v>277</v>
      </c>
      <c r="B5" s="13"/>
      <c r="C5" s="13" t="s">
        <v>304</v>
      </c>
      <c r="D5" s="13"/>
      <c r="E5" s="13" t="s">
        <v>306</v>
      </c>
      <c r="F5" s="13" t="s">
        <v>307</v>
      </c>
      <c r="G5" s="13" t="s">
        <v>309</v>
      </c>
      <c r="H5" s="13" t="s">
        <v>29</v>
      </c>
      <c r="I5" s="13" t="s">
        <v>32</v>
      </c>
      <c r="J5" s="13" t="s">
        <v>278</v>
      </c>
      <c r="K5" s="13" t="s">
        <v>279</v>
      </c>
      <c r="L5" s="13" t="s">
        <v>35</v>
      </c>
      <c r="M5" s="13" t="s">
        <v>36</v>
      </c>
      <c r="N5" s="13"/>
      <c r="O5" s="13"/>
      <c r="P5" s="13"/>
      <c r="Q5" s="13"/>
      <c r="R5" s="13"/>
    </row>
    <row r="6" ht="28.65" customHeight="1" spans="1:18">
      <c r="A6" s="13"/>
      <c r="B6" s="13"/>
      <c r="C6" s="13"/>
      <c r="D6" s="13"/>
      <c r="E6" s="13"/>
      <c r="F6" s="13"/>
      <c r="G6" s="13"/>
      <c r="H6" s="13"/>
      <c r="I6" s="13" t="s">
        <v>31</v>
      </c>
      <c r="J6" s="13"/>
      <c r="K6" s="13"/>
      <c r="L6" s="13"/>
      <c r="M6" s="13" t="s">
        <v>31</v>
      </c>
      <c r="N6" s="13" t="s">
        <v>37</v>
      </c>
      <c r="O6" s="13" t="s">
        <v>38</v>
      </c>
      <c r="P6" s="17" t="s">
        <v>39</v>
      </c>
      <c r="Q6" s="17" t="s">
        <v>40</v>
      </c>
      <c r="R6" s="17" t="s">
        <v>41</v>
      </c>
    </row>
    <row r="7" ht="20.25" customHeight="1" spans="1:18">
      <c r="A7" s="14">
        <v>1</v>
      </c>
      <c r="B7" s="14">
        <v>2</v>
      </c>
      <c r="C7" s="14">
        <v>3</v>
      </c>
      <c r="D7" s="14">
        <v>4</v>
      </c>
      <c r="E7" s="14">
        <v>5</v>
      </c>
      <c r="F7" s="14">
        <v>6</v>
      </c>
      <c r="G7" s="14">
        <v>7</v>
      </c>
      <c r="H7" s="14">
        <v>8</v>
      </c>
      <c r="I7" s="14">
        <v>9</v>
      </c>
      <c r="J7" s="14">
        <v>10</v>
      </c>
      <c r="K7" s="14">
        <v>11</v>
      </c>
      <c r="L7" s="14">
        <v>12</v>
      </c>
      <c r="M7" s="14">
        <v>13</v>
      </c>
      <c r="N7" s="14">
        <v>14</v>
      </c>
      <c r="O7" s="14">
        <v>15</v>
      </c>
      <c r="P7" s="14">
        <v>16</v>
      </c>
      <c r="Q7" s="14">
        <v>17</v>
      </c>
      <c r="R7" s="14">
        <v>18</v>
      </c>
    </row>
    <row r="8" ht="20.25" customHeight="1" spans="1:18">
      <c r="A8" s="5"/>
      <c r="B8" s="5"/>
      <c r="C8" s="5"/>
      <c r="D8" s="6"/>
      <c r="E8" s="6"/>
      <c r="F8" s="6"/>
      <c r="G8" s="15"/>
      <c r="H8" s="16"/>
      <c r="I8" s="16"/>
      <c r="J8" s="16"/>
      <c r="K8" s="16"/>
      <c r="L8" s="16"/>
      <c r="M8" s="16"/>
      <c r="N8" s="16"/>
      <c r="O8" s="16"/>
      <c r="P8" s="16"/>
      <c r="Q8" s="16"/>
      <c r="R8" s="16"/>
    </row>
    <row r="9" ht="20.25" customHeight="1" spans="1:18">
      <c r="A9" s="5"/>
      <c r="B9" s="5"/>
      <c r="C9" s="5"/>
      <c r="D9" s="5"/>
      <c r="E9" s="5"/>
      <c r="F9" s="5"/>
      <c r="G9" s="5"/>
      <c r="H9" s="16"/>
      <c r="I9" s="16"/>
      <c r="J9" s="16"/>
      <c r="K9" s="16"/>
      <c r="L9" s="16"/>
      <c r="M9" s="16"/>
      <c r="N9" s="16"/>
      <c r="O9" s="16"/>
      <c r="P9" s="16"/>
      <c r="Q9" s="16"/>
      <c r="R9" s="16"/>
    </row>
    <row r="10" ht="20.25" customHeight="1" spans="1:18">
      <c r="A10" s="6" t="s">
        <v>29</v>
      </c>
      <c r="B10" s="6"/>
      <c r="C10" s="6"/>
      <c r="D10" s="6"/>
      <c r="E10" s="6"/>
      <c r="F10" s="6"/>
      <c r="G10" s="6"/>
      <c r="H10" s="16"/>
      <c r="I10" s="16"/>
      <c r="J10" s="16"/>
      <c r="K10" s="16"/>
      <c r="L10" s="16"/>
      <c r="M10" s="16"/>
      <c r="N10" s="16"/>
      <c r="O10" s="16"/>
      <c r="P10" s="16"/>
      <c r="Q10" s="16"/>
      <c r="R10" s="16"/>
    </row>
  </sheetData>
  <mergeCells count="18">
    <mergeCell ref="A1:M1"/>
    <mergeCell ref="A2:R2"/>
    <mergeCell ref="A3:L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8"/>
  <sheetViews>
    <sheetView showZeros="0" workbookViewId="0">
      <selection activeCell="A1" sqref="A1"/>
    </sheetView>
  </sheetViews>
  <sheetFormatPr defaultColWidth="8.85" defaultRowHeight="15" customHeight="1" outlineLevelRow="7"/>
  <cols>
    <col min="1" max="1" width="37.1416666666667" customWidth="1"/>
    <col min="2" max="14" width="17.1416666666667" customWidth="1"/>
  </cols>
  <sheetData>
    <row r="1" ht="24.15" customHeight="1" spans="1:14">
      <c r="A1" s="1"/>
      <c r="B1" s="1"/>
      <c r="C1" s="1"/>
      <c r="D1" s="1"/>
      <c r="E1" s="1"/>
      <c r="F1" s="1"/>
      <c r="G1" s="1"/>
      <c r="H1" s="1"/>
      <c r="I1" s="1"/>
      <c r="J1" s="1"/>
      <c r="K1" s="1"/>
      <c r="L1" s="1"/>
      <c r="M1" s="1"/>
      <c r="N1" s="2" t="s">
        <v>310</v>
      </c>
    </row>
    <row r="2" ht="45.15" customHeight="1" spans="1:14">
      <c r="A2" s="8" t="s">
        <v>311</v>
      </c>
      <c r="B2" s="8"/>
      <c r="C2" s="8"/>
      <c r="D2" s="8"/>
      <c r="E2" s="8"/>
      <c r="F2" s="8"/>
      <c r="G2" s="8"/>
      <c r="H2" s="8"/>
      <c r="I2" s="8"/>
      <c r="J2" s="8"/>
      <c r="K2" s="8"/>
      <c r="L2" s="8"/>
      <c r="M2" s="8"/>
      <c r="N2" s="8"/>
    </row>
    <row r="3" ht="18.75" customHeight="1" spans="1:14">
      <c r="A3" s="1" t="str">
        <f>"单位名称："&amp;"易门县检验检测所"</f>
        <v>单位名称：易门县检验检测所</v>
      </c>
      <c r="B3" s="1"/>
      <c r="C3" s="1"/>
      <c r="D3" s="1"/>
      <c r="E3" s="1"/>
      <c r="F3" s="1"/>
      <c r="G3" s="1"/>
      <c r="H3" s="1"/>
      <c r="I3" s="1"/>
      <c r="J3" s="1"/>
      <c r="K3" s="1"/>
      <c r="L3" s="1"/>
      <c r="M3" s="1"/>
      <c r="N3" s="2" t="s">
        <v>26</v>
      </c>
    </row>
    <row r="4" ht="22.5" customHeight="1" spans="1:14">
      <c r="A4" s="11" t="s">
        <v>312</v>
      </c>
      <c r="B4" s="11" t="s">
        <v>132</v>
      </c>
      <c r="C4" s="11"/>
      <c r="D4" s="11"/>
      <c r="E4" s="11" t="s">
        <v>313</v>
      </c>
      <c r="F4" s="11"/>
      <c r="G4" s="11"/>
      <c r="H4" s="11"/>
      <c r="I4" s="11"/>
      <c r="J4" s="11"/>
      <c r="K4" s="11"/>
      <c r="L4" s="11"/>
      <c r="M4" s="11"/>
      <c r="N4" s="11"/>
    </row>
    <row r="5" ht="22.5" customHeight="1" spans="1:14">
      <c r="A5" s="11"/>
      <c r="B5" s="11" t="s">
        <v>29</v>
      </c>
      <c r="C5" s="11" t="s">
        <v>32</v>
      </c>
      <c r="D5" s="11" t="s">
        <v>278</v>
      </c>
      <c r="E5" s="11" t="s">
        <v>314</v>
      </c>
      <c r="F5" s="11" t="s">
        <v>315</v>
      </c>
      <c r="G5" s="11" t="s">
        <v>316</v>
      </c>
      <c r="H5" s="11" t="s">
        <v>317</v>
      </c>
      <c r="I5" s="11" t="s">
        <v>318</v>
      </c>
      <c r="J5" s="11" t="s">
        <v>319</v>
      </c>
      <c r="K5" s="11" t="s">
        <v>320</v>
      </c>
      <c r="L5" s="11" t="s">
        <v>321</v>
      </c>
      <c r="M5" s="11" t="s">
        <v>322</v>
      </c>
      <c r="N5" s="11" t="s">
        <v>323</v>
      </c>
    </row>
    <row r="6" ht="18.75" customHeight="1" spans="1:14">
      <c r="A6" s="5"/>
      <c r="B6" s="5"/>
      <c r="C6" s="5"/>
      <c r="D6" s="5"/>
      <c r="E6" s="5"/>
      <c r="F6" s="5"/>
      <c r="G6" s="5"/>
      <c r="H6" s="5"/>
      <c r="I6" s="5"/>
      <c r="J6" s="5"/>
      <c r="K6" s="5"/>
      <c r="L6" s="5"/>
      <c r="M6" s="5"/>
      <c r="N6" s="5"/>
    </row>
    <row r="7" ht="18.75" customHeight="1" spans="1:14">
      <c r="A7" s="5"/>
      <c r="B7" s="5"/>
      <c r="C7" s="5"/>
      <c r="D7" s="5"/>
      <c r="E7" s="5"/>
      <c r="F7" s="5"/>
      <c r="G7" s="5"/>
      <c r="H7" s="5"/>
      <c r="I7" s="5"/>
      <c r="J7" s="5"/>
      <c r="K7" s="5"/>
      <c r="L7" s="5"/>
      <c r="M7" s="5"/>
      <c r="N7" s="5"/>
    </row>
    <row r="8" ht="18.75" customHeight="1" spans="1:14">
      <c r="A8" s="6" t="s">
        <v>29</v>
      </c>
      <c r="B8" s="5"/>
      <c r="C8" s="5"/>
      <c r="D8" s="5"/>
      <c r="E8" s="5"/>
      <c r="F8" s="5"/>
      <c r="G8" s="5"/>
      <c r="H8" s="5"/>
      <c r="I8" s="5"/>
      <c r="J8" s="5"/>
      <c r="K8" s="5"/>
      <c r="L8" s="5"/>
      <c r="M8" s="5"/>
      <c r="N8" s="5"/>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1" sqref="A1"/>
    </sheetView>
  </sheetViews>
  <sheetFormatPr defaultColWidth="8.85" defaultRowHeight="15" customHeight="1" outlineLevelRow="6"/>
  <cols>
    <col min="1" max="10" width="28.575" customWidth="1"/>
  </cols>
  <sheetData>
    <row r="1" ht="18.75" customHeight="1" spans="1:10">
      <c r="A1" s="1"/>
      <c r="B1" s="1"/>
      <c r="C1" s="1"/>
      <c r="D1" s="1"/>
      <c r="E1" s="1"/>
      <c r="F1" s="1"/>
      <c r="G1" s="1"/>
      <c r="H1" s="1"/>
      <c r="I1" s="1"/>
      <c r="J1" s="2" t="s">
        <v>324</v>
      </c>
    </row>
    <row r="2" ht="45.3" customHeight="1" spans="1:10">
      <c r="A2" s="8" t="s">
        <v>325</v>
      </c>
      <c r="B2" s="9"/>
      <c r="C2" s="9"/>
      <c r="D2" s="9"/>
      <c r="E2" s="9"/>
      <c r="F2" s="9"/>
      <c r="G2" s="9"/>
      <c r="H2" s="9"/>
      <c r="I2" s="9"/>
      <c r="J2" s="9"/>
    </row>
    <row r="3" ht="22.8" customHeight="1" spans="1:10">
      <c r="A3" s="1" t="str">
        <f>"单位名称："&amp;"易门县检验检测所"</f>
        <v>单位名称：易门县检验检测所</v>
      </c>
      <c r="B3" s="1"/>
      <c r="C3" s="1"/>
      <c r="D3" s="10"/>
      <c r="E3" s="10"/>
      <c r="F3" s="10"/>
      <c r="G3" s="10"/>
      <c r="H3" s="10"/>
      <c r="I3" s="10"/>
      <c r="J3" s="10"/>
    </row>
    <row r="4" ht="27.15" customHeight="1" spans="1:10">
      <c r="A4" s="4" t="s">
        <v>204</v>
      </c>
      <c r="B4" s="4" t="s">
        <v>205</v>
      </c>
      <c r="C4" s="4" t="s">
        <v>206</v>
      </c>
      <c r="D4" s="4" t="s">
        <v>207</v>
      </c>
      <c r="E4" s="4" t="s">
        <v>208</v>
      </c>
      <c r="F4" s="4" t="s">
        <v>209</v>
      </c>
      <c r="G4" s="4" t="s">
        <v>210</v>
      </c>
      <c r="H4" s="4" t="s">
        <v>211</v>
      </c>
      <c r="I4" s="4" t="s">
        <v>212</v>
      </c>
      <c r="J4" s="4" t="s">
        <v>213</v>
      </c>
    </row>
    <row r="5" ht="18.75" customHeight="1" spans="1:10">
      <c r="A5" s="4" t="s">
        <v>42</v>
      </c>
      <c r="B5" s="4" t="s">
        <v>43</v>
      </c>
      <c r="C5" s="4" t="s">
        <v>44</v>
      </c>
      <c r="D5" s="4" t="s">
        <v>45</v>
      </c>
      <c r="E5" s="4" t="s">
        <v>46</v>
      </c>
      <c r="F5" s="4" t="s">
        <v>47</v>
      </c>
      <c r="G5" s="4" t="s">
        <v>48</v>
      </c>
      <c r="H5" s="4" t="s">
        <v>49</v>
      </c>
      <c r="I5" s="4" t="s">
        <v>50</v>
      </c>
      <c r="J5" s="4" t="s">
        <v>66</v>
      </c>
    </row>
    <row r="6" ht="18.75" customHeight="1" spans="1:10">
      <c r="A6" s="5"/>
      <c r="B6" s="5"/>
      <c r="C6" s="5"/>
      <c r="D6" s="5"/>
      <c r="E6" s="5"/>
      <c r="F6" s="5"/>
      <c r="G6" s="5"/>
      <c r="H6" s="5"/>
      <c r="I6" s="5"/>
      <c r="J6" s="5"/>
    </row>
    <row r="7" ht="18.75" customHeight="1" spans="1:10">
      <c r="A7" s="5"/>
      <c r="B7" s="5"/>
      <c r="C7" s="5"/>
      <c r="D7" s="5"/>
      <c r="E7" s="5"/>
      <c r="F7" s="5"/>
      <c r="G7" s="5"/>
      <c r="H7" s="5"/>
      <c r="I7" s="5"/>
      <c r="J7" s="5"/>
    </row>
  </sheetData>
  <mergeCells count="2">
    <mergeCell ref="A2:J2"/>
    <mergeCell ref="A3:C3"/>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workbookViewId="0">
      <selection activeCell="A1" sqref="A1"/>
    </sheetView>
  </sheetViews>
  <sheetFormatPr defaultColWidth="8.85" defaultRowHeight="15" customHeight="1" outlineLevelRow="6" outlineLevelCol="7"/>
  <cols>
    <col min="1" max="8" width="28.575" customWidth="1"/>
  </cols>
  <sheetData>
    <row r="1" ht="18.75" customHeight="1" spans="1:8">
      <c r="A1" s="1"/>
      <c r="B1" s="1"/>
      <c r="C1" s="1"/>
      <c r="D1" s="1"/>
      <c r="E1" s="1"/>
      <c r="F1" s="1"/>
      <c r="G1" s="1"/>
      <c r="H1" s="2" t="s">
        <v>326</v>
      </c>
    </row>
    <row r="2" ht="41.4" customHeight="1" spans="1:8">
      <c r="A2" s="3" t="s">
        <v>327</v>
      </c>
      <c r="B2" s="3"/>
      <c r="C2" s="3"/>
      <c r="D2" s="3"/>
      <c r="E2" s="3"/>
      <c r="F2" s="3"/>
      <c r="G2" s="3"/>
      <c r="H2" s="3"/>
    </row>
    <row r="3" ht="18.75" customHeight="1" spans="1:8">
      <c r="A3" s="1" t="str">
        <f>"单位名称："&amp;"易门县检验检测所"</f>
        <v>单位名称：易门县检验检测所</v>
      </c>
      <c r="B3" s="1"/>
      <c r="C3" s="1"/>
      <c r="D3" s="1"/>
      <c r="E3" s="1"/>
      <c r="F3" s="1"/>
      <c r="G3" s="1"/>
      <c r="H3" s="1"/>
    </row>
    <row r="4" ht="18.75" customHeight="1" spans="1:8">
      <c r="A4" s="4" t="s">
        <v>125</v>
      </c>
      <c r="B4" s="4" t="s">
        <v>328</v>
      </c>
      <c r="C4" s="4" t="s">
        <v>329</v>
      </c>
      <c r="D4" s="4" t="s">
        <v>330</v>
      </c>
      <c r="E4" s="4" t="s">
        <v>274</v>
      </c>
      <c r="F4" s="4" t="s">
        <v>331</v>
      </c>
      <c r="G4" s="4"/>
      <c r="H4" s="4"/>
    </row>
    <row r="5" ht="18.75" customHeight="1" spans="1:8">
      <c r="A5" s="4"/>
      <c r="B5" s="4"/>
      <c r="C5" s="4"/>
      <c r="D5" s="4"/>
      <c r="E5" s="4"/>
      <c r="F5" s="4" t="s">
        <v>275</v>
      </c>
      <c r="G5" s="4" t="s">
        <v>332</v>
      </c>
      <c r="H5" s="4" t="s">
        <v>333</v>
      </c>
    </row>
    <row r="6" ht="18.75" customHeight="1" spans="1:8">
      <c r="A6" s="4" t="s">
        <v>42</v>
      </c>
      <c r="B6" s="4" t="s">
        <v>43</v>
      </c>
      <c r="C6" s="4" t="s">
        <v>44</v>
      </c>
      <c r="D6" s="4" t="s">
        <v>45</v>
      </c>
      <c r="E6" s="4" t="s">
        <v>46</v>
      </c>
      <c r="F6" s="4" t="s">
        <v>47</v>
      </c>
      <c r="G6" s="4" t="s">
        <v>48</v>
      </c>
      <c r="H6" s="4" t="s">
        <v>49</v>
      </c>
    </row>
    <row r="7" ht="18.75" customHeight="1" spans="1:8">
      <c r="A7" s="5"/>
      <c r="B7" s="5"/>
      <c r="C7" s="5"/>
      <c r="D7" s="5"/>
      <c r="E7" s="6"/>
      <c r="F7" s="6"/>
      <c r="G7" s="7"/>
      <c r="H7" s="7"/>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2025-01-23T01:57:27Z</dcterms:created>
  <dcterms:modified xsi:type="dcterms:W3CDTF">2025-01-23T02:03:44Z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86959D120DE54E88B37A8E834D763785_12</vt:lpwstr>
  </property>
  <property fmtid="{D5CDD505-2E9C-101B-9397-08002B2CF9AE}" pid="3" name="KSOProductBuildVer">
    <vt:lpwstr>2052-12.8.2.18205</vt:lpwstr>
  </property>
</Properties>
</file>