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5240" windowHeight="11775" tabRatio="819" firstSheet="7" activeTab="7"/>
  </bookViews>
  <sheets>
    <sheet name="封面" sheetId="1" r:id="rId1"/>
    <sheet name="1-1易门县一般公共预算收入情况表" sheetId="2" r:id="rId2"/>
    <sheet name="1-2易门县一般公共预算支出情况表" sheetId="3" r:id="rId3"/>
    <sheet name="1-3易门县一般公共预算基本支出情况表（公开到款级）" sheetId="4" r:id="rId4"/>
    <sheet name="1-4 易门县税收返还和转移支付预算表" sheetId="5" r:id="rId5"/>
    <sheet name="1-5易门县“三公”经费预算财政拨款情况统计表" sheetId="6" r:id="rId6"/>
    <sheet name="2-1易门县政府性基金预算收入情况表" sheetId="7" r:id="rId7"/>
    <sheet name="2-2易门县政府性基金预算支出情况表" sheetId="8" r:id="rId8"/>
    <sheet name="2-3 2024年易门县本级政府性基金支出表(县对下转移支付)" sheetId="9" r:id="rId9"/>
    <sheet name="3-1易门县国有资本经营收入预算情况表" sheetId="10" r:id="rId10"/>
    <sheet name="3-2易门县国有资本经营支出预算情况表" sheetId="11" r:id="rId11"/>
    <sheet name="3-3 易门县国有资本经营预算转移支付表 （分地区）" sheetId="12" r:id="rId12"/>
    <sheet name="3-4 易门县国有资本经营预算转移支付表（分项目）" sheetId="13" r:id="rId13"/>
    <sheet name="4-1易门县社会保险基金收入预算情况表" sheetId="14" r:id="rId14"/>
    <sheet name="4-2易门县社会保险基金支出预算情况表" sheetId="15" r:id="rId15"/>
    <sheet name="5-1   2025年地方政府债务限额及余额预算情况表" sheetId="16" r:id="rId16"/>
    <sheet name="5-2  易门县2025年地方政府一般债务余额情况表" sheetId="17" r:id="rId17"/>
    <sheet name="5-3 易门县2025年地方政府专项债务余额情况表" sheetId="18" r:id="rId18"/>
    <sheet name="5-4 易门县地方政府债券发行及还本付息情况表" sheetId="19" r:id="rId19"/>
    <sheet name="5-5 易门县2026年地方政府债务限额提前下达情况表" sheetId="20" r:id="rId20"/>
    <sheet name="5-6 2026年年初新增地方政府债券资金安排表" sheetId="21" r:id="rId21"/>
  </sheets>
  <externalReferences>
    <externalReference r:id="rId22"/>
    <externalReference r:id="rId23"/>
    <externalReference r:id="rId24"/>
  </externalReferences>
  <definedNames>
    <definedName name="_xlnm._FilterDatabase" localSheetId="2" hidden="1">'1-2易门县一般公共预算支出情况表'!$A$3:$F$39</definedName>
    <definedName name="_xlnm._FilterDatabase" localSheetId="3" hidden="1">'1-3易门县一般公共预算基本支出情况表（公开到款级）'!$A$3:$B$35</definedName>
    <definedName name="_xlnm._FilterDatabase" localSheetId="6" hidden="1">'2-1易门县政府性基金预算收入情况表'!$A$3:$F$56</definedName>
    <definedName name="_xlnm._FilterDatabase" localSheetId="9" hidden="1">'3-1易门县国有资本经营收入预算情况表'!$A$3:$E$46</definedName>
    <definedName name="_xlnm._FilterDatabase" localSheetId="10" hidden="1">'3-2易门县国有资本经营支出预算情况表'!$A$3:$E$29</definedName>
    <definedName name="_xlnm._FilterDatabase" localSheetId="13" hidden="1">'4-1易门县社会保险基金收入预算情况表'!$A$3:$E$52</definedName>
    <definedName name="_xlnm._FilterDatabase" localSheetId="14" hidden="1">'4-2易门县社会保险基金支出预算情况表'!$A$3:$E$45</definedName>
    <definedName name="_xlnm._FilterDatabase" localSheetId="7" hidden="1">'2-2易门县政府性基金预算支出情况表'!$3:$290</definedName>
    <definedName name="_xlnm._FilterDatabase" localSheetId="1" hidden="1">'1-1易门县一般公共预算收入情况表'!$A$4:$F$41</definedName>
    <definedName name="_xlnm._FilterDatabase" localSheetId="8" hidden="1">'2-3 2024年易门县本级政府性基金支出表(县对下转移支付)'!$A$3:$E$18</definedName>
    <definedName name="_lst_r_地方财政预算表2015年全省汇总_10_科目编码名称">[2]_ESList!$A$1:$A$27</definedName>
    <definedName name="_xlnm.Print_Area" localSheetId="1">'1-1易门县一般公共预算收入情况表'!$B$1:$E$41</definedName>
    <definedName name="_xlnm.Print_Area" localSheetId="2">'1-2易门县一般公共预算支出情况表'!$B$1:$E$38</definedName>
    <definedName name="_xlnm.Print_Area" localSheetId="4">'1-4 易门县税收返还和转移支付预算表'!$A$1:$E$5</definedName>
    <definedName name="_xlnm.Print_Area" localSheetId="6">'2-1易门县政府性基金预算收入情况表'!$B$1:$E$56</definedName>
    <definedName name="_xlnm.Print_Area" localSheetId="7">'2-2易门县政府性基金预算支出情况表'!$B$1:$E$290</definedName>
    <definedName name="_xlnm.Print_Area" localSheetId="8">'2-3 2024年易门县本级政府性基金支出表(县对下转移支付)'!$A$1:$D$16</definedName>
    <definedName name="_xlnm.Print_Titles" localSheetId="1">'1-1易门县一般公共预算收入情况表'!$2:$4</definedName>
    <definedName name="_xlnm.Print_Titles" localSheetId="2">'1-2易门县一般公共预算支出情况表'!$1:$3</definedName>
    <definedName name="_xlnm.Print_Titles" localSheetId="4">'1-4 易门县税收返还和转移支付预算表'!$1:$3</definedName>
    <definedName name="_xlnm.Print_Titles" localSheetId="6">'2-1易门县政府性基金预算收入情况表'!$1:$3</definedName>
    <definedName name="_xlnm.Print_Titles" localSheetId="7">'2-2易门县政府性基金预算支出情况表'!$1:$2</definedName>
    <definedName name="_xlnm.Print_Titles" localSheetId="8">'2-3 2024年易门县本级政府性基金支出表(县对下转移支付)'!$1:$3</definedName>
    <definedName name="专项收入年初预算数" localSheetId="2">#REF!</definedName>
    <definedName name="专项收入年初预算数">#REF!</definedName>
    <definedName name="专项收入全年预计数" localSheetId="2">#REF!</definedName>
    <definedName name="专项收入全年预计数">#REF!</definedName>
    <definedName name="_xlnm.Print_Area" localSheetId="9">'3-1易门县国有资本经营收入预算情况表'!$A$1:$D$46</definedName>
    <definedName name="_xlnm.Print_Titles" localSheetId="9">'3-1易门县国有资本经营收入预算情况表'!$1:$3</definedName>
    <definedName name="专项收入年初预算数" localSheetId="9">#REF!</definedName>
    <definedName name="专项收入全年预计数" localSheetId="9">#REF!</definedName>
    <definedName name="_xlnm.Print_Area" localSheetId="10">'3-2易门县国有资本经营支出预算情况表'!$A$1:$D$29</definedName>
    <definedName name="_xlnm.Print_Titles" localSheetId="10">'3-2易门县国有资本经营支出预算情况表'!$1:$3</definedName>
    <definedName name="专项收入年初预算数" localSheetId="10">#REF!</definedName>
    <definedName name="专项收入全年预计数" localSheetId="10">#REF!</definedName>
    <definedName name="专项收入年初预算数" localSheetId="11">#REF!</definedName>
    <definedName name="专项收入全年预计数" localSheetId="11">#REF!</definedName>
    <definedName name="专项收入年初预算数" localSheetId="12">#REF!</definedName>
    <definedName name="专项收入全年预计数" localSheetId="12">#REF!</definedName>
    <definedName name="专项收入年初预算数" localSheetId="5">#REF!</definedName>
    <definedName name="专项收入全年预计数" localSheetId="5">#REF!</definedName>
    <definedName name="专项收入年初预算数" localSheetId="3">#REF!</definedName>
    <definedName name="专项收入全年预计数" localSheetId="3">#REF!</definedName>
    <definedName name="_xlnm.Print_Area" localSheetId="3">'1-3易门县一般公共预算基本支出情况表（公开到款级）'!$A$1:$B$35</definedName>
    <definedName name="_xlnm.Print_Titles" localSheetId="3">'1-3易门县一般公共预算基本支出情况表（公开到款级）'!$1:$3</definedName>
    <definedName name="_xlnm.Print_Area" localSheetId="12">'3-4 易门县国有资本经营预算转移支付表（分项目）'!$A$1:$B$13</definedName>
    <definedName name="专项收入年初预算数" localSheetId="15">#REF!</definedName>
    <definedName name="专项收入全年预计数" localSheetId="15">#REF!</definedName>
    <definedName name="专项收入年初预算数" localSheetId="16">#REF!</definedName>
    <definedName name="专项收入全年预计数" localSheetId="16">#REF!</definedName>
    <definedName name="专项收入年初预算数" localSheetId="17">#REF!</definedName>
    <definedName name="专项收入全年预计数" localSheetId="17">#REF!</definedName>
    <definedName name="专项收入年初预算数" localSheetId="18">#REF!</definedName>
    <definedName name="专项收入全年预计数" localSheetId="18">#REF!</definedName>
    <definedName name="专项收入年初预算数" localSheetId="19">#REF!</definedName>
    <definedName name="专项收入全年预计数" localSheetId="19">#REF!</definedName>
    <definedName name="专项收入年初预算数" localSheetId="20">#REF!</definedName>
    <definedName name="专项收入全年预计数" localSheetId="20">#REF!</definedName>
    <definedName name="_xlnm.Print_Area" localSheetId="18">'5-4 易门县地方政府债券发行及还本付息情况表'!$A$1:$C$27</definedName>
    <definedName name="专项收入年初预算数" localSheetId="0">#REF!</definedName>
    <definedName name="专项收入全年预计数" localSheetId="0">#REF!</definedName>
    <definedName name="_xlnm.Print_Area" localSheetId="0">封面!$A$1:$C$7</definedName>
    <definedName name="_lst_r_地方财政预算表2015年全省汇总_10_科目编码名称" localSheetId="13">[1]_ESList!$A$1:$A$27</definedName>
    <definedName name="专项收入年初预算数" localSheetId="13">#REF!</definedName>
    <definedName name="专项收入全年预计数" localSheetId="13">#REF!</definedName>
    <definedName name="_xlnm.Print_Area" localSheetId="13">'4-1易门县社会保险基金收入预算情况表'!$A$1:$D$52</definedName>
    <definedName name="_xlnm.Print_Titles" localSheetId="13">'4-1易门县社会保险基金收入预算情况表'!$1:$3</definedName>
    <definedName name="_lst_r_地方财政预算表2015年全省汇总_10_科目编码名称" localSheetId="14">[1]_ESList!$A$1:$A$27</definedName>
    <definedName name="专项收入年初预算数" localSheetId="14">#REF!</definedName>
    <definedName name="专项收入全年预计数" localSheetId="14">#REF!</definedName>
    <definedName name="_xlnm.Print_Area" localSheetId="14">'4-2易门县社会保险基金支出预算情况表'!$A$1:$D$45</definedName>
    <definedName name="_xlnm.Print_Titles" localSheetId="14">'4-2易门县社会保险基金支出预算情况表'!$1:$3</definedName>
  </definedNames>
  <calcPr calcId="191029" fullPrecision="0"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<sst xmlns="http://schemas.openxmlformats.org/spreadsheetml/2006/main" count="1170" uniqueCount="969">
  <si>
    <t>易门县第十八届人大五次会议文件</t>
  </si>
  <si>
    <t xml:space="preserve"> </t>
  </si>
  <si>
    <t>易门县2025年地方财政预算执行情况和2026年地方财政预算（草案）</t>
  </si>
  <si>
    <t>易门县财政局编制</t>
  </si>
  <si>
    <t>附件1</t>
  </si>
  <si>
    <t>1-1  2026年易门县一般公共预算收入情况表</t>
  </si>
  <si>
    <t>单位：万元</t>
  </si>
  <si>
    <t>科目编码</t>
  </si>
  <si>
    <t>项目</t>
  </si>
  <si>
    <t>2025年执行数</t>
  </si>
  <si>
    <t>2026年预算数</t>
  </si>
  <si>
    <t>预算数比上年执行数增长%</t>
  </si>
  <si>
    <t>打印</t>
  </si>
  <si>
    <t>101</t>
  </si>
  <si>
    <t>一、税收收入</t>
  </si>
  <si>
    <t>10101</t>
  </si>
  <si>
    <t xml:space="preserve">   增值税</t>
  </si>
  <si>
    <t>10104</t>
  </si>
  <si>
    <t xml:space="preserve">   企业所得税</t>
  </si>
  <si>
    <t>10106</t>
  </si>
  <si>
    <t xml:space="preserve">   个人所得税</t>
  </si>
  <si>
    <t>10107</t>
  </si>
  <si>
    <t xml:space="preserve">   资源税</t>
  </si>
  <si>
    <t>10109</t>
  </si>
  <si>
    <t xml:space="preserve">   城市维护建设税</t>
  </si>
  <si>
    <t>10110</t>
  </si>
  <si>
    <t xml:space="preserve">   房产税</t>
  </si>
  <si>
    <t>10111</t>
  </si>
  <si>
    <t xml:space="preserve">   印花税</t>
  </si>
  <si>
    <t>10112</t>
  </si>
  <si>
    <t xml:space="preserve">   城镇土地使用税</t>
  </si>
  <si>
    <t>10113</t>
  </si>
  <si>
    <t xml:space="preserve">   土地增值税</t>
  </si>
  <si>
    <t>10114</t>
  </si>
  <si>
    <t xml:space="preserve">   车船税</t>
  </si>
  <si>
    <t>10118</t>
  </si>
  <si>
    <t xml:space="preserve">   耕地占用税</t>
  </si>
  <si>
    <t>10119</t>
  </si>
  <si>
    <t xml:space="preserve">   契税</t>
  </si>
  <si>
    <t>10120</t>
  </si>
  <si>
    <t xml:space="preserve">   烟叶税</t>
  </si>
  <si>
    <t>10121</t>
  </si>
  <si>
    <t xml:space="preserve">   环境保护税</t>
  </si>
  <si>
    <t>10199</t>
  </si>
  <si>
    <t xml:space="preserve">   其他税收收入</t>
  </si>
  <si>
    <t>103</t>
  </si>
  <si>
    <t>二、非税收入</t>
  </si>
  <si>
    <t>10302</t>
  </si>
  <si>
    <t xml:space="preserve">   专项收入</t>
  </si>
  <si>
    <t>10304</t>
  </si>
  <si>
    <t xml:space="preserve">   行政事业性收费收入</t>
  </si>
  <si>
    <t>10305</t>
  </si>
  <si>
    <t xml:space="preserve">   罚没收入</t>
  </si>
  <si>
    <t>10306</t>
  </si>
  <si>
    <t xml:space="preserve">   国有资本经营收入</t>
  </si>
  <si>
    <t>10307</t>
  </si>
  <si>
    <t xml:space="preserve">   国有资源（资产）有偿使用收入</t>
  </si>
  <si>
    <t>10308</t>
  </si>
  <si>
    <t xml:space="preserve">   捐赠收入</t>
  </si>
  <si>
    <t>10309</t>
  </si>
  <si>
    <t xml:space="preserve">   政府住房基金收入</t>
  </si>
  <si>
    <t>10399</t>
  </si>
  <si>
    <t xml:space="preserve">   其他收入</t>
  </si>
  <si>
    <t>全县一般公共预算收入</t>
  </si>
  <si>
    <t>地方政府一般债务收入</t>
  </si>
  <si>
    <t>转移性收入</t>
  </si>
  <si>
    <t xml:space="preserve">   返还性收入</t>
  </si>
  <si>
    <t xml:space="preserve">   转移支付收入</t>
  </si>
  <si>
    <t xml:space="preserve">   上年结余收入</t>
  </si>
  <si>
    <t xml:space="preserve">   调入资金</t>
  </si>
  <si>
    <t xml:space="preserve">   债务转贷收入</t>
  </si>
  <si>
    <t xml:space="preserve">   区域间转移性收入</t>
  </si>
  <si>
    <t xml:space="preserve">   动用预算稳定调节基金</t>
  </si>
  <si>
    <t>各项收入合计</t>
  </si>
  <si>
    <t>1-1  2026年易门县一般公共预算支出情况表</t>
  </si>
  <si>
    <t>201</t>
  </si>
  <si>
    <t>一、一般公共服务</t>
  </si>
  <si>
    <t>202</t>
  </si>
  <si>
    <t>二、外交支出</t>
  </si>
  <si>
    <t>203</t>
  </si>
  <si>
    <t>三、国防支出</t>
  </si>
  <si>
    <t>204</t>
  </si>
  <si>
    <t>四、公共安全支出</t>
  </si>
  <si>
    <t>205</t>
  </si>
  <si>
    <t>五、教育支出</t>
  </si>
  <si>
    <t>206</t>
  </si>
  <si>
    <t>六、科学技术支出</t>
  </si>
  <si>
    <t>207</t>
  </si>
  <si>
    <t>七、文化旅游体育与传媒支出</t>
  </si>
  <si>
    <t>208</t>
  </si>
  <si>
    <t>八、社会保障和就业支出</t>
  </si>
  <si>
    <t>210</t>
  </si>
  <si>
    <t>九、卫生健康支出</t>
  </si>
  <si>
    <t>211</t>
  </si>
  <si>
    <t>十、节能环保支出</t>
  </si>
  <si>
    <t>212</t>
  </si>
  <si>
    <t>十一、城乡社区支出</t>
  </si>
  <si>
    <t>213</t>
  </si>
  <si>
    <t>十二、农林水支出</t>
  </si>
  <si>
    <t>214</t>
  </si>
  <si>
    <t>十三、交通运输支出</t>
  </si>
  <si>
    <t>215</t>
  </si>
  <si>
    <t>十四、资源勘探工业信息等支出</t>
  </si>
  <si>
    <t>216</t>
  </si>
  <si>
    <t>十五、商业服务业等支出</t>
  </si>
  <si>
    <t>217</t>
  </si>
  <si>
    <t>十六、金融支出</t>
  </si>
  <si>
    <t>219</t>
  </si>
  <si>
    <t>十七、援助其他地区支出</t>
  </si>
  <si>
    <t>220</t>
  </si>
  <si>
    <t>十八、自然资源海洋气象等支出</t>
  </si>
  <si>
    <t>221</t>
  </si>
  <si>
    <t>十九、住房保障支出</t>
  </si>
  <si>
    <t>222</t>
  </si>
  <si>
    <t>二十、粮油物资储备支出</t>
  </si>
  <si>
    <t>224</t>
  </si>
  <si>
    <t>二十一、灾害防治及应急管理支出</t>
  </si>
  <si>
    <t>227</t>
  </si>
  <si>
    <t>二十二、预备费</t>
  </si>
  <si>
    <t>232</t>
  </si>
  <si>
    <t>二十三、债务付息支出</t>
  </si>
  <si>
    <t>233</t>
  </si>
  <si>
    <t>二十四、债务发行费用支出</t>
  </si>
  <si>
    <t>229</t>
  </si>
  <si>
    <t>二十五、其他支出</t>
  </si>
  <si>
    <t>全县一般公共预算支出</t>
  </si>
  <si>
    <t>转移性支出</t>
  </si>
  <si>
    <t xml:space="preserve">    上解支出</t>
  </si>
  <si>
    <t xml:space="preserve">    调出资金</t>
  </si>
  <si>
    <t xml:space="preserve">    安排预算稳定调节基金</t>
  </si>
  <si>
    <t xml:space="preserve">    补充预算周转金</t>
  </si>
  <si>
    <t>地方政府一般债务还本支出</t>
  </si>
  <si>
    <t>年终结转</t>
  </si>
  <si>
    <t>各项支出合计</t>
  </si>
  <si>
    <t>1-3  2026年易门县一般公共预算政府预算经济分类表（基本支出）</t>
  </si>
  <si>
    <t>经济科目名称</t>
  </si>
  <si>
    <t>2025年预算数</t>
  </si>
  <si>
    <t>机关工资福利支出</t>
  </si>
  <si>
    <t>工资奖金津补贴</t>
  </si>
  <si>
    <t>社会保障缴费</t>
  </si>
  <si>
    <t>住房公积金</t>
  </si>
  <si>
    <t>其他工资福利支出</t>
  </si>
  <si>
    <t>机关商品和服务支出</t>
  </si>
  <si>
    <t>办公经费</t>
  </si>
  <si>
    <t>会议费</t>
  </si>
  <si>
    <t>培训费</t>
  </si>
  <si>
    <t>专用材料购置费</t>
  </si>
  <si>
    <t>委托业务费</t>
  </si>
  <si>
    <t>公务接待费</t>
  </si>
  <si>
    <t>因公出国（境）费用</t>
  </si>
  <si>
    <t>公务用车运行维护费</t>
  </si>
  <si>
    <t>维修（护）费</t>
  </si>
  <si>
    <t>其他商品和服务支出</t>
  </si>
  <si>
    <t>机关资本性支出</t>
  </si>
  <si>
    <t>设备购置</t>
  </si>
  <si>
    <t>大型修缮</t>
  </si>
  <si>
    <t>对事业单位经常性补助</t>
  </si>
  <si>
    <t>工资福利支出</t>
  </si>
  <si>
    <t>商品和服务支出</t>
  </si>
  <si>
    <t>对事业单位资本性补助</t>
  </si>
  <si>
    <t>资本性支出（一）</t>
  </si>
  <si>
    <t>对个人和家庭的补助</t>
  </si>
  <si>
    <t>社会福利和救助</t>
  </si>
  <si>
    <t>助学金</t>
  </si>
  <si>
    <t>离退休费</t>
  </si>
  <si>
    <t>其他对个人和家庭补助</t>
  </si>
  <si>
    <t>对社会保障基金补助</t>
  </si>
  <si>
    <t>对社会保险基金补助</t>
  </si>
  <si>
    <t>支 出 合 计</t>
  </si>
  <si>
    <t>1-4  2026年易门县税收返还和转移支付预算表</t>
  </si>
  <si>
    <t>合计</t>
  </si>
  <si>
    <t>税收返还</t>
  </si>
  <si>
    <t>一般性转移支付</t>
  </si>
  <si>
    <t>专项转移支付</t>
  </si>
  <si>
    <t>一、提前下达数</t>
  </si>
  <si>
    <t>预算数</t>
  </si>
  <si>
    <t>1-5  2026年易门县“三公”经费预算财政拨款情况统计表</t>
  </si>
  <si>
    <t>2024年预算数</t>
  </si>
  <si>
    <t>比上年增、减情况</t>
  </si>
  <si>
    <t>增、减金额</t>
  </si>
  <si>
    <t>增、减幅度</t>
  </si>
  <si>
    <t>1.因公出国（境）费</t>
  </si>
  <si>
    <t>2.公务接待费</t>
  </si>
  <si>
    <t>3.公务用车购置及运行费</t>
  </si>
  <si>
    <t>其中：（1）公务用车购置费</t>
  </si>
  <si>
    <t xml:space="preserve">      （2）公务用车运行费</t>
  </si>
  <si>
    <t>注：                                                                                                                               一、按照党中央、国务院有关文件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括领导干部专车、一般公务用车和执法执勤用车。（3）公务接待费，指单位按规定开支的各类公务接待（含外宾接待）支出。                                
二、“三公”经费增减变化原因说明:易门县2026年“三公”经费预算数为575.7万元，与上年一致。</t>
  </si>
  <si>
    <t>2-1 2026年易门县政府性基金预算收入情况表</t>
  </si>
  <si>
    <t>1030102</t>
  </si>
  <si>
    <t>一、农网还贷资金收入</t>
  </si>
  <si>
    <t>1030112</t>
  </si>
  <si>
    <t>二、海南省高等级公路车辆通行附加费收入</t>
  </si>
  <si>
    <t>1030129</t>
  </si>
  <si>
    <t>三、国家电影事业发展专项资金收入</t>
  </si>
  <si>
    <t>1030146</t>
  </si>
  <si>
    <t>四、国有土地收益基金收入</t>
  </si>
  <si>
    <t>1030147</t>
  </si>
  <si>
    <t>五、农业土地开发资金收入</t>
  </si>
  <si>
    <t>1030148</t>
  </si>
  <si>
    <t>六、国有土地使用权出让收入</t>
  </si>
  <si>
    <t>103014801</t>
  </si>
  <si>
    <t>土地出让价款收入</t>
  </si>
  <si>
    <t>103014802</t>
  </si>
  <si>
    <t>补缴的土地价款</t>
  </si>
  <si>
    <t>103014803</t>
  </si>
  <si>
    <t>划拨土地收入</t>
  </si>
  <si>
    <t>103014898</t>
  </si>
  <si>
    <t>缴纳新增建设用地土地有偿使用费</t>
  </si>
  <si>
    <t>103014899</t>
  </si>
  <si>
    <t>其他土地出让收入</t>
  </si>
  <si>
    <t>1030150</t>
  </si>
  <si>
    <t>七、大中型水库库区基金收入</t>
  </si>
  <si>
    <t>1030155</t>
  </si>
  <si>
    <t>八、彩票公益金收入</t>
  </si>
  <si>
    <t>103015501</t>
  </si>
  <si>
    <t>福利彩票公益金收入</t>
  </si>
  <si>
    <t>103015502</t>
  </si>
  <si>
    <t>体育彩票公益金收入</t>
  </si>
  <si>
    <t>1030156</t>
  </si>
  <si>
    <t>九、城市基础设施配套费收入</t>
  </si>
  <si>
    <t>1030157</t>
  </si>
  <si>
    <t>十、小型水库移民扶助基金收入</t>
  </si>
  <si>
    <t>1030158</t>
  </si>
  <si>
    <t>十一、国家重大水利工程建设基金收入</t>
  </si>
  <si>
    <t>1030159</t>
  </si>
  <si>
    <t>十二、车辆通行费</t>
  </si>
  <si>
    <t>1030178</t>
  </si>
  <si>
    <t>十三、污水处理费收入</t>
  </si>
  <si>
    <t>1030180</t>
  </si>
  <si>
    <t>十四、彩票发行机构和彩票销售机构的业务费用</t>
  </si>
  <si>
    <t>1030199</t>
  </si>
  <si>
    <t>十五、其他政府性基金收入</t>
  </si>
  <si>
    <t>10310</t>
  </si>
  <si>
    <t>十六、专项债务对应项目专项收入</t>
  </si>
  <si>
    <t>全县政府性基金预算收入</t>
  </si>
  <si>
    <t>地方政府专项债务收入</t>
  </si>
  <si>
    <t>地方政府专项债券收入</t>
  </si>
  <si>
    <t>新增专项债券收入</t>
  </si>
  <si>
    <t>再融资专项债券收入</t>
  </si>
  <si>
    <t>置换专项债券收入</t>
  </si>
  <si>
    <t>地方政府其他专项债务收入</t>
  </si>
  <si>
    <t>政府性基金转移支付收入</t>
  </si>
  <si>
    <t>科学技术</t>
  </si>
  <si>
    <t>文化旅游体育与传媒</t>
  </si>
  <si>
    <t>社会保障和就业</t>
  </si>
  <si>
    <t>节能环保</t>
  </si>
  <si>
    <t>城乡社区</t>
  </si>
  <si>
    <t>农林水</t>
  </si>
  <si>
    <t>交通运输</t>
  </si>
  <si>
    <t>资源勘探工业信息等</t>
  </si>
  <si>
    <t>其他收入</t>
  </si>
  <si>
    <t>上解收入</t>
  </si>
  <si>
    <t>政府性基金上解收入</t>
  </si>
  <si>
    <t>上年结余收入</t>
  </si>
  <si>
    <t>调入资金</t>
  </si>
  <si>
    <t>1101102</t>
  </si>
  <si>
    <t xml:space="preserve">  地方政府专项债务转贷收入</t>
  </si>
  <si>
    <t xml:space="preserve">    地方政府专项债券转贷收入</t>
  </si>
  <si>
    <t xml:space="preserve">        新增专项债券转贷收入</t>
  </si>
  <si>
    <t xml:space="preserve">        再融资专项债券转贷收入</t>
  </si>
  <si>
    <t xml:space="preserve">        置换专项债券转贷收入</t>
  </si>
  <si>
    <t xml:space="preserve">    地方政府其他专项债务转贷收入</t>
  </si>
  <si>
    <t>2-2 2026年易门县政府性基金预算支出情况表</t>
  </si>
  <si>
    <t>一、文化旅游体育与传媒支出</t>
  </si>
  <si>
    <t>20707</t>
  </si>
  <si>
    <t>国家电影事业发展专项资金安排的支出</t>
  </si>
  <si>
    <t>2070701</t>
  </si>
  <si>
    <t>资助国产影片放映</t>
  </si>
  <si>
    <t>2070702</t>
  </si>
  <si>
    <t>资助影院建设</t>
  </si>
  <si>
    <t>2070703</t>
  </si>
  <si>
    <t>资助少数民族语电影译制</t>
  </si>
  <si>
    <t>2070704</t>
  </si>
  <si>
    <t>购买农村电影公益性放映版权服务</t>
  </si>
  <si>
    <t>2070799</t>
  </si>
  <si>
    <t>其他国家电影事业发展专项资金支出</t>
  </si>
  <si>
    <t>20709</t>
  </si>
  <si>
    <t>旅游发展基金支出</t>
  </si>
  <si>
    <t>2070901</t>
  </si>
  <si>
    <t>宣传促销</t>
  </si>
  <si>
    <t>2070902</t>
  </si>
  <si>
    <t>行业规划</t>
  </si>
  <si>
    <t>2070903</t>
  </si>
  <si>
    <t>旅游事业补助</t>
  </si>
  <si>
    <t>2070904</t>
  </si>
  <si>
    <t>地方旅游开发项目补助</t>
  </si>
  <si>
    <t>2070999</t>
  </si>
  <si>
    <t>其他旅游发展基金支出</t>
  </si>
  <si>
    <t>20710</t>
  </si>
  <si>
    <t>国家电影事业发展专项资金对应专项债务收入安排的支出</t>
  </si>
  <si>
    <t>2071001</t>
  </si>
  <si>
    <t>资助城市影院</t>
  </si>
  <si>
    <t>2071099</t>
  </si>
  <si>
    <t>其他国家电影事业发展专项资金对应专项债务收入支出</t>
  </si>
  <si>
    <t>二、社会保障和就业支出▼</t>
  </si>
  <si>
    <t>20822</t>
  </si>
  <si>
    <t>大中型水库移民后期扶持基金支出▼</t>
  </si>
  <si>
    <t>2082201</t>
  </si>
  <si>
    <t>移民补助▼</t>
  </si>
  <si>
    <t>2082202</t>
  </si>
  <si>
    <t>基础设施建设和经济发展▼</t>
  </si>
  <si>
    <t>2082299</t>
  </si>
  <si>
    <t>其他大中型水库移民后期扶持基金支出▼</t>
  </si>
  <si>
    <t>20823</t>
  </si>
  <si>
    <t>小型水库移民扶助基金安排的支出▼</t>
  </si>
  <si>
    <t>2082301</t>
  </si>
  <si>
    <t>2082302</t>
  </si>
  <si>
    <t>2082399</t>
  </si>
  <si>
    <t>其他小型水库移民扶助基金支出▼</t>
  </si>
  <si>
    <t>20829</t>
  </si>
  <si>
    <t>小型水库移民扶助基金对应专项债务收入安排的支出▼</t>
  </si>
  <si>
    <t>2082901</t>
  </si>
  <si>
    <t>2082999</t>
  </si>
  <si>
    <t>其他小型水库移民扶助基金对应专项债务收入安排的支出▼</t>
  </si>
  <si>
    <t>三、节能环保支出</t>
  </si>
  <si>
    <t>21160</t>
  </si>
  <si>
    <t>可再生能源电价附加收入安排的支出</t>
  </si>
  <si>
    <t>风力发电补助</t>
  </si>
  <si>
    <t>太阳能发电补助</t>
  </si>
  <si>
    <t>生物质能发电补助</t>
  </si>
  <si>
    <t>其他可再生能源电价附加收入安排的支出</t>
  </si>
  <si>
    <t>废弃电器电子产品处理基金支出</t>
  </si>
  <si>
    <t>回收处理费用补贴</t>
  </si>
  <si>
    <t>信息系统建设</t>
  </si>
  <si>
    <t>基金征管经费</t>
  </si>
  <si>
    <t>其他废弃电器电子产品处理基金支出</t>
  </si>
  <si>
    <t>四、城乡社区支出</t>
  </si>
  <si>
    <t>21208</t>
  </si>
  <si>
    <t>国有土地使用权出让收入安排的支出</t>
  </si>
  <si>
    <t>2120801</t>
  </si>
  <si>
    <t>征地和拆迁补偿支出</t>
  </si>
  <si>
    <t>2120802</t>
  </si>
  <si>
    <t>土地开发支出</t>
  </si>
  <si>
    <t>2120803</t>
  </si>
  <si>
    <t>城市建设支出</t>
  </si>
  <si>
    <t>2120804</t>
  </si>
  <si>
    <t>农村基础设施建设支出</t>
  </si>
  <si>
    <t>2120805</t>
  </si>
  <si>
    <t>补助被征地农民支出</t>
  </si>
  <si>
    <t>2120806</t>
  </si>
  <si>
    <t>土地出让业务支出</t>
  </si>
  <si>
    <t>2120807</t>
  </si>
  <si>
    <t>廉租住房支出</t>
  </si>
  <si>
    <t>2120809</t>
  </si>
  <si>
    <t>支付破产或改制企业职工安置费</t>
  </si>
  <si>
    <t>2120810</t>
  </si>
  <si>
    <t>棚户区改造支出</t>
  </si>
  <si>
    <t>2120811</t>
  </si>
  <si>
    <t>公共租赁住房支出</t>
  </si>
  <si>
    <t>2120813</t>
  </si>
  <si>
    <t>保障性住房租金补贴</t>
  </si>
  <si>
    <t>2120814</t>
  </si>
  <si>
    <t>农业生产发展支出</t>
  </si>
  <si>
    <t>2120815</t>
  </si>
  <si>
    <t>农村社会事业支出</t>
  </si>
  <si>
    <t>2120816</t>
  </si>
  <si>
    <t>农业农村生态环境支出</t>
  </si>
  <si>
    <t>2120899</t>
  </si>
  <si>
    <t>其他国有土地使用权出让收入安排的支出</t>
  </si>
  <si>
    <t>21210</t>
  </si>
  <si>
    <t>国有土地收益基金安排的支出</t>
  </si>
  <si>
    <t>2121001</t>
  </si>
  <si>
    <t>2121002</t>
  </si>
  <si>
    <t>2121099</t>
  </si>
  <si>
    <t>其他国有土地收益基金支出</t>
  </si>
  <si>
    <t>21211</t>
  </si>
  <si>
    <t>农业土地开发资金安排的支出</t>
  </si>
  <si>
    <t>21213</t>
  </si>
  <si>
    <t>城市基础设施配套费安排的支出</t>
  </si>
  <si>
    <t>2121301</t>
  </si>
  <si>
    <t>城市公共设施</t>
  </si>
  <si>
    <t>2121302</t>
  </si>
  <si>
    <t>城市环境卫生</t>
  </si>
  <si>
    <t>2121303</t>
  </si>
  <si>
    <t>公有房屋</t>
  </si>
  <si>
    <t>2121304</t>
  </si>
  <si>
    <t>城市防洪</t>
  </si>
  <si>
    <t>2121399</t>
  </si>
  <si>
    <t>其他城市基础设施配套费安排的支出</t>
  </si>
  <si>
    <t>21214</t>
  </si>
  <si>
    <t>污水处理费收入安排的支出</t>
  </si>
  <si>
    <t>2121401</t>
  </si>
  <si>
    <t>污水处理设施建设和运营</t>
  </si>
  <si>
    <t>2121402</t>
  </si>
  <si>
    <t>代征手续费</t>
  </si>
  <si>
    <t>2121499</t>
  </si>
  <si>
    <t>其他污水处理费安排的支出</t>
  </si>
  <si>
    <t>21215</t>
  </si>
  <si>
    <t>土地储备专项债券收入安排的支出</t>
  </si>
  <si>
    <t>2121501</t>
  </si>
  <si>
    <t>2121502</t>
  </si>
  <si>
    <t>2121599</t>
  </si>
  <si>
    <t>其他土地储备专项债券收入安排的支出</t>
  </si>
  <si>
    <t>21216</t>
  </si>
  <si>
    <t>棚户区改造专项债券收入安排的支出</t>
  </si>
  <si>
    <t>2121601</t>
  </si>
  <si>
    <t>2121602</t>
  </si>
  <si>
    <t>2121699</t>
  </si>
  <si>
    <t>其他棚户区改造专项债券收入安排的支出</t>
  </si>
  <si>
    <t>21217</t>
  </si>
  <si>
    <t>城市基础设施配套费对应专项债务收入安排的支出</t>
  </si>
  <si>
    <t>2121701</t>
  </si>
  <si>
    <t>2121702</t>
  </si>
  <si>
    <t>2121703</t>
  </si>
  <si>
    <t>2121704</t>
  </si>
  <si>
    <t>2121799</t>
  </si>
  <si>
    <t>其他城市基础设施配套费对应专项债务收入安排的支出</t>
  </si>
  <si>
    <t>21218</t>
  </si>
  <si>
    <t>污水处理费对应专项债务收入安排的支出</t>
  </si>
  <si>
    <t>2121801</t>
  </si>
  <si>
    <t>2121899</t>
  </si>
  <si>
    <t>其他污水处理费对应专项债务收入安排的支出</t>
  </si>
  <si>
    <t>21219</t>
  </si>
  <si>
    <t>国有土地使用权出让收入对应专项债务收入安排的支出</t>
  </si>
  <si>
    <t>2121901</t>
  </si>
  <si>
    <t>2121902</t>
  </si>
  <si>
    <t>2121903</t>
  </si>
  <si>
    <t>2121904</t>
  </si>
  <si>
    <t>2121905</t>
  </si>
  <si>
    <t>2121906</t>
  </si>
  <si>
    <t>2121907</t>
  </si>
  <si>
    <t>2121999</t>
  </si>
  <si>
    <t>其他国有土地使用权出让收入对应专项债务收入安排的支出</t>
  </si>
  <si>
    <t>五、农林水支出</t>
  </si>
  <si>
    <t>21366</t>
  </si>
  <si>
    <t>大中型水库库区基金安排的支出</t>
  </si>
  <si>
    <t>2136601</t>
  </si>
  <si>
    <t>基础设施建设和经济发展</t>
  </si>
  <si>
    <t>2136602</t>
  </si>
  <si>
    <t>解决移民遗留问题</t>
  </si>
  <si>
    <t>2136603</t>
  </si>
  <si>
    <t>库区防护工程维护</t>
  </si>
  <si>
    <t>2136699</t>
  </si>
  <si>
    <t>其他大中型水库库区基金支出</t>
  </si>
  <si>
    <t>21367</t>
  </si>
  <si>
    <t>三峡水库库区基金支出</t>
  </si>
  <si>
    <t>2136701</t>
  </si>
  <si>
    <t>2136702</t>
  </si>
  <si>
    <t>2136703</t>
  </si>
  <si>
    <t>库区维护和管理</t>
  </si>
  <si>
    <t>2136799</t>
  </si>
  <si>
    <t>其他三峡水库库区基金支出</t>
  </si>
  <si>
    <t>21369</t>
  </si>
  <si>
    <t>国家重大水利工程建设基金安排的支出</t>
  </si>
  <si>
    <t>2136901</t>
  </si>
  <si>
    <t>南水北调工程建设</t>
  </si>
  <si>
    <t>2136902</t>
  </si>
  <si>
    <t>三峡后续工作</t>
  </si>
  <si>
    <t>2136903</t>
  </si>
  <si>
    <t>地方重大水利工程建设</t>
  </si>
  <si>
    <t>2136999</t>
  </si>
  <si>
    <t>其他重大水利工程建设基金支出</t>
  </si>
  <si>
    <t>大中型水库库区基金对应专项债务收入安排的支出</t>
  </si>
  <si>
    <t>其他大中型水库库区基金对应专项债务收入支出</t>
  </si>
  <si>
    <t>国家重大水利工程建设基金对应专项债务收入安排的支出</t>
  </si>
  <si>
    <t>三峡工程后续工作</t>
  </si>
  <si>
    <t>其他重大水利工程建设基金对应专项债务收入支出</t>
  </si>
  <si>
    <t>大中型水库移民后期扶持基金支出▲</t>
  </si>
  <si>
    <t>移民补助▲</t>
  </si>
  <si>
    <t>基础设施建设和经济发展▲</t>
  </si>
  <si>
    <t>其他大中型水库移民后期扶持基金支出▲</t>
  </si>
  <si>
    <t>小型水库移民扶助基金安排的支出▲</t>
  </si>
  <si>
    <t>其他小型水库移民扶助基金支出▲</t>
  </si>
  <si>
    <t>小型水库移民扶助基金对应专项债务收入安排的支出▲</t>
  </si>
  <si>
    <t>其他小型水库移民扶助基金对应专项债务收入安排的支出▲</t>
  </si>
  <si>
    <t>六、交通运输支出</t>
  </si>
  <si>
    <t>21460</t>
  </si>
  <si>
    <t>海南省高等级公路车辆通行附加费安排的支出</t>
  </si>
  <si>
    <t>2146001</t>
  </si>
  <si>
    <t>公路建设</t>
  </si>
  <si>
    <t>2146002</t>
  </si>
  <si>
    <t>公路养护</t>
  </si>
  <si>
    <t>2146003</t>
  </si>
  <si>
    <t>公路还贷</t>
  </si>
  <si>
    <t>2146099</t>
  </si>
  <si>
    <t>其他海南省高等级公路车辆通行附加费安排的支出</t>
  </si>
  <si>
    <t>21462</t>
  </si>
  <si>
    <t>车辆通行费安排的支出</t>
  </si>
  <si>
    <t>2146201</t>
  </si>
  <si>
    <t>2146202</t>
  </si>
  <si>
    <t>政府还贷公路养护</t>
  </si>
  <si>
    <t>2146203</t>
  </si>
  <si>
    <t>政府还贷公路管理</t>
  </si>
  <si>
    <t>2146299</t>
  </si>
  <si>
    <t>其他车辆通行费安排的支出</t>
  </si>
  <si>
    <t>21464</t>
  </si>
  <si>
    <t>铁路建设基金支出</t>
  </si>
  <si>
    <t>2146401</t>
  </si>
  <si>
    <t>铁路建设投资</t>
  </si>
  <si>
    <t>2146402</t>
  </si>
  <si>
    <t>购置铁路机车车辆</t>
  </si>
  <si>
    <t>2146403</t>
  </si>
  <si>
    <t>铁路还贷</t>
  </si>
  <si>
    <t>2146404</t>
  </si>
  <si>
    <t>建设项目铺底资金</t>
  </si>
  <si>
    <t>2146405</t>
  </si>
  <si>
    <t>勘测设计</t>
  </si>
  <si>
    <t>2146406</t>
  </si>
  <si>
    <t>注册资本金</t>
  </si>
  <si>
    <t>2146407</t>
  </si>
  <si>
    <t>周转资金</t>
  </si>
  <si>
    <t>2146499</t>
  </si>
  <si>
    <t>其他铁路建设基金支出</t>
  </si>
  <si>
    <t>21468</t>
  </si>
  <si>
    <t>船舶油污损害赔偿基金支出</t>
  </si>
  <si>
    <t>2146801</t>
  </si>
  <si>
    <t>应急处置费用</t>
  </si>
  <si>
    <t>2146802</t>
  </si>
  <si>
    <t>控制清除污染</t>
  </si>
  <si>
    <t>2146803</t>
  </si>
  <si>
    <t>损失补偿</t>
  </si>
  <si>
    <t>2146804</t>
  </si>
  <si>
    <t>生态恢复</t>
  </si>
  <si>
    <t>2146805</t>
  </si>
  <si>
    <t>监视监测</t>
  </si>
  <si>
    <t>2146899</t>
  </si>
  <si>
    <t>其他船舶油污损害赔偿基金支出</t>
  </si>
  <si>
    <t>21469</t>
  </si>
  <si>
    <t>民航发展基金支出</t>
  </si>
  <si>
    <t>2146901</t>
  </si>
  <si>
    <t>民航机场建设</t>
  </si>
  <si>
    <t>2146902</t>
  </si>
  <si>
    <t>空管系统建设</t>
  </si>
  <si>
    <t>2146903</t>
  </si>
  <si>
    <t>民航安全</t>
  </si>
  <si>
    <t>2146904</t>
  </si>
  <si>
    <t>航线和机场补贴</t>
  </si>
  <si>
    <t>2146906</t>
  </si>
  <si>
    <t>民航节能减排</t>
  </si>
  <si>
    <t>2146907</t>
  </si>
  <si>
    <t>通用航空发展</t>
  </si>
  <si>
    <t>2146908</t>
  </si>
  <si>
    <t>征管经费</t>
  </si>
  <si>
    <t>民航科教和信息建设</t>
  </si>
  <si>
    <t>2146999</t>
  </si>
  <si>
    <t>其他民航发展基金支出</t>
  </si>
  <si>
    <t>21470</t>
  </si>
  <si>
    <t>海南省高等级公路车辆通行附加费对应专项债务收入安排的支出</t>
  </si>
  <si>
    <t>2147001</t>
  </si>
  <si>
    <t>2147099</t>
  </si>
  <si>
    <t>其他海南省高等级公路车辆通行附加费对应专项债务收入安排的支出</t>
  </si>
  <si>
    <t>21471</t>
  </si>
  <si>
    <t>政府收费公路专项债券收入安排的支出</t>
  </si>
  <si>
    <t>2147101</t>
  </si>
  <si>
    <t>2147199</t>
  </si>
  <si>
    <t>其他政府收费公路专项债券收入安排的支出</t>
  </si>
  <si>
    <t>21472</t>
  </si>
  <si>
    <t>车辆通行费对应专项债务收入安排的支出</t>
  </si>
  <si>
    <t>七、资源勘探工业信息等支出</t>
  </si>
  <si>
    <t>21562</t>
  </si>
  <si>
    <t>农网还贷资金支出</t>
  </si>
  <si>
    <t>2156202</t>
  </si>
  <si>
    <t>地方农网还贷资金支出</t>
  </si>
  <si>
    <t>2156299</t>
  </si>
  <si>
    <t>其他农网还贷资金支出</t>
  </si>
  <si>
    <t>八、其他支出</t>
  </si>
  <si>
    <t>22904</t>
  </si>
  <si>
    <t>其他政府性基金及对应专项债务收入安排的支出</t>
  </si>
  <si>
    <t>2290401</t>
  </si>
  <si>
    <t>其他政府性基金安排的支出</t>
  </si>
  <si>
    <t>2290402</t>
  </si>
  <si>
    <t>其他地方自行试点项目收益专项债券收入安排的支出</t>
  </si>
  <si>
    <t>2290403</t>
  </si>
  <si>
    <t>其他政府性基金债务收入安排的支出</t>
  </si>
  <si>
    <t>22908</t>
  </si>
  <si>
    <t>彩票发行销售机构业务费安排的支出</t>
  </si>
  <si>
    <t>2290802</t>
  </si>
  <si>
    <t>福利彩票发行机构的业务费支出</t>
  </si>
  <si>
    <t>2290803</t>
  </si>
  <si>
    <t>体育彩票发行机构的业务费支出</t>
  </si>
  <si>
    <t>2290804</t>
  </si>
  <si>
    <t>福利彩票销售机构的业务费支出</t>
  </si>
  <si>
    <t>2290805</t>
  </si>
  <si>
    <t>体育彩票销售机构的业务费支出</t>
  </si>
  <si>
    <t>2290806</t>
  </si>
  <si>
    <t>彩票兑奖周转金支出</t>
  </si>
  <si>
    <t>2290807</t>
  </si>
  <si>
    <t>彩票发行销售风险基金支出</t>
  </si>
  <si>
    <t>2290808</t>
  </si>
  <si>
    <t>彩票市场调控资金支出</t>
  </si>
  <si>
    <t>2290899</t>
  </si>
  <si>
    <t>其他彩票发行销售机构业务费安排的支出</t>
  </si>
  <si>
    <t>抗疫特别国债财务基金支出</t>
  </si>
  <si>
    <t>抗疫特别国债经营基金支出▲</t>
  </si>
  <si>
    <t>22960</t>
  </si>
  <si>
    <t>彩票公益金安排的支出</t>
  </si>
  <si>
    <t>用于补充全国社会保障基金的彩票公益金支出</t>
  </si>
  <si>
    <t>2296002</t>
  </si>
  <si>
    <t>用于社会福利的彩票公益金支出</t>
  </si>
  <si>
    <t>2296003</t>
  </si>
  <si>
    <t>用于体育事业的彩票公益金支出</t>
  </si>
  <si>
    <t>2296004</t>
  </si>
  <si>
    <t>用于教育事业的彩票公益金支出</t>
  </si>
  <si>
    <t>2296005</t>
  </si>
  <si>
    <t>用于红十字事业的彩票公益金支出</t>
  </si>
  <si>
    <t>2296006</t>
  </si>
  <si>
    <t>用于残疾人事业的彩票公益金支出</t>
  </si>
  <si>
    <t>2296010</t>
  </si>
  <si>
    <t>用于文化事业的彩票公益金支出</t>
  </si>
  <si>
    <t>2296011</t>
  </si>
  <si>
    <t>用于巩固拓展脱贫攻坚成果衔接乡村振兴的彩票公益金支出</t>
  </si>
  <si>
    <t>2296012</t>
  </si>
  <si>
    <t>用于法律援助的彩票公益金支出</t>
  </si>
  <si>
    <t>2296013</t>
  </si>
  <si>
    <t>用于城乡医疗救助的的彩票公益金支出</t>
  </si>
  <si>
    <t>2296099</t>
  </si>
  <si>
    <t>用于其他社会公益事业的彩票公益金支出</t>
  </si>
  <si>
    <t>九、债务付息支出</t>
  </si>
  <si>
    <t>地方政府专项债务付息支出</t>
  </si>
  <si>
    <t>2320401</t>
  </si>
  <si>
    <t>海南省高等级公路车辆通行附加费债务付息支出</t>
  </si>
  <si>
    <t>2320402</t>
  </si>
  <si>
    <t>港口建设费债务付息支出</t>
  </si>
  <si>
    <t>2320405</t>
  </si>
  <si>
    <t>国家电影事业发展专项资金债务付息支出</t>
  </si>
  <si>
    <t>2320411</t>
  </si>
  <si>
    <t>国有土地使用权出让金债务付息支出</t>
  </si>
  <si>
    <t>2320413</t>
  </si>
  <si>
    <t>农业土地开发资金债务付息支出</t>
  </si>
  <si>
    <t>2320414</t>
  </si>
  <si>
    <t>大中型水库库区基金债务付息支出</t>
  </si>
  <si>
    <t>2320416</t>
  </si>
  <si>
    <t>城市基础设施配套费债务付息支出</t>
  </si>
  <si>
    <t>2320417</t>
  </si>
  <si>
    <t>小型水库移民扶助基金债务付息支出</t>
  </si>
  <si>
    <t>2320418</t>
  </si>
  <si>
    <t>国家重大水利工程建设基金债务付息支出</t>
  </si>
  <si>
    <t>2320419</t>
  </si>
  <si>
    <t>车辆通行费债务付息支出</t>
  </si>
  <si>
    <t>2320420</t>
  </si>
  <si>
    <t>污水处理费债务付息支出</t>
  </si>
  <si>
    <t>2320431</t>
  </si>
  <si>
    <t>土地储备专项债券付息支出</t>
  </si>
  <si>
    <t>2320432</t>
  </si>
  <si>
    <t>政府收费公路专项债券付息支出</t>
  </si>
  <si>
    <t>2320433</t>
  </si>
  <si>
    <t>棚户区改造专项债券付息支出</t>
  </si>
  <si>
    <t>2320498</t>
  </si>
  <si>
    <t>其他地方自行试点项目收益专项债券付息支出</t>
  </si>
  <si>
    <t>2320499</t>
  </si>
  <si>
    <t>其他政府性基金债务付息支出</t>
  </si>
  <si>
    <t>十、债务发行费用支出</t>
  </si>
  <si>
    <t>地方政府专项债务发行费用支出</t>
  </si>
  <si>
    <t>2330401</t>
  </si>
  <si>
    <t>海南省高等级公路车辆通行附加费债务发行费用支出</t>
  </si>
  <si>
    <t>2330405</t>
  </si>
  <si>
    <t>国家电影事业发展专项资金债务发行费用支出</t>
  </si>
  <si>
    <t>2330411</t>
  </si>
  <si>
    <t>国有土地使用权出让金债务发行费用支出</t>
  </si>
  <si>
    <t>2330413</t>
  </si>
  <si>
    <t>农业土地开发资金债务发行费用支出</t>
  </si>
  <si>
    <t>2330414</t>
  </si>
  <si>
    <t>大中型水库库区基金债务发行费用支出</t>
  </si>
  <si>
    <t>2330416</t>
  </si>
  <si>
    <t>城市基础设施配套费债务发行费用支出</t>
  </si>
  <si>
    <t>2330417</t>
  </si>
  <si>
    <t>小型水库移民扶助基金债务发行费用支出</t>
  </si>
  <si>
    <t>2330418</t>
  </si>
  <si>
    <t>国家重大水利工程建设基金债务发行费用支出</t>
  </si>
  <si>
    <t>2330419</t>
  </si>
  <si>
    <t>车辆通行费债务发行费用支出</t>
  </si>
  <si>
    <t>2330420</t>
  </si>
  <si>
    <t>污水处理费债务发行费用支出</t>
  </si>
  <si>
    <t>2330431</t>
  </si>
  <si>
    <t>土地储备专项债券发行费用支出</t>
  </si>
  <si>
    <t>2330432</t>
  </si>
  <si>
    <t>政府收费公路专项债券发行费用支出</t>
  </si>
  <si>
    <t>2330433</t>
  </si>
  <si>
    <t>棚户区改造专项债券发行费用支出</t>
  </si>
  <si>
    <t>2330498</t>
  </si>
  <si>
    <t>其他地方自行试点项目收益专项债务发行费用支出</t>
  </si>
  <si>
    <t>2330499</t>
  </si>
  <si>
    <t>其他政府性基金债务发行费用支出</t>
  </si>
  <si>
    <t>234</t>
  </si>
  <si>
    <t>十一、抗疫特别国债安排的支出</t>
  </si>
  <si>
    <t>23401</t>
  </si>
  <si>
    <t>基础设施建设</t>
  </si>
  <si>
    <t>2340101</t>
  </si>
  <si>
    <t>公共卫生体系建设</t>
  </si>
  <si>
    <t>2340102</t>
  </si>
  <si>
    <t>重大疫情防控救治体系建设</t>
  </si>
  <si>
    <t>2340103</t>
  </si>
  <si>
    <t>粮食安全</t>
  </si>
  <si>
    <t>2340104</t>
  </si>
  <si>
    <t>能源安全</t>
  </si>
  <si>
    <t>2340105</t>
  </si>
  <si>
    <t>应急物资保障</t>
  </si>
  <si>
    <t>2340106</t>
  </si>
  <si>
    <t>产业链改造升级</t>
  </si>
  <si>
    <t>2340107</t>
  </si>
  <si>
    <t>城镇老旧小区改造</t>
  </si>
  <si>
    <t>2340108</t>
  </si>
  <si>
    <t>生态环境治理</t>
  </si>
  <si>
    <t>2340109</t>
  </si>
  <si>
    <t>交通基础设施建设</t>
  </si>
  <si>
    <t>2340110</t>
  </si>
  <si>
    <t>市政设施建设</t>
  </si>
  <si>
    <t>2340111</t>
  </si>
  <si>
    <t>重大区域规划基础设施建设</t>
  </si>
  <si>
    <t>2340199</t>
  </si>
  <si>
    <t>其他基础设施建设</t>
  </si>
  <si>
    <t>23402</t>
  </si>
  <si>
    <t>抗疫相关支出</t>
  </si>
  <si>
    <t>2340201</t>
  </si>
  <si>
    <t>减免房租补贴</t>
  </si>
  <si>
    <t>2340202</t>
  </si>
  <si>
    <t>重点企业贷款贴息</t>
  </si>
  <si>
    <t>2340203</t>
  </si>
  <si>
    <t>创业担保贷款贴息</t>
  </si>
  <si>
    <t>2340204</t>
  </si>
  <si>
    <t>援企稳岗补贴</t>
  </si>
  <si>
    <t>2340205</t>
  </si>
  <si>
    <t>困难群众基本生活补助</t>
  </si>
  <si>
    <t>2340299</t>
  </si>
  <si>
    <t>其他抗疫相关支出</t>
  </si>
  <si>
    <t>全县政府性基金预算支出</t>
  </si>
  <si>
    <t>230</t>
  </si>
  <si>
    <t>23004</t>
  </si>
  <si>
    <t>政府性基金转移支付</t>
  </si>
  <si>
    <t>2300403</t>
  </si>
  <si>
    <t>抗疫特别国债转移支付支出</t>
  </si>
  <si>
    <t>2300404</t>
  </si>
  <si>
    <t>2300405</t>
  </si>
  <si>
    <t>2300406</t>
  </si>
  <si>
    <t>2300407</t>
  </si>
  <si>
    <t>2300408</t>
  </si>
  <si>
    <t>2300409</t>
  </si>
  <si>
    <t>2300410</t>
  </si>
  <si>
    <t>2300411</t>
  </si>
  <si>
    <t>2300499</t>
  </si>
  <si>
    <t>其他支出</t>
  </si>
  <si>
    <t>23006</t>
  </si>
  <si>
    <t>上解支出</t>
  </si>
  <si>
    <t>2300603</t>
  </si>
  <si>
    <t>政府性基金上解支出</t>
  </si>
  <si>
    <t>23008</t>
  </si>
  <si>
    <t>调出资金</t>
  </si>
  <si>
    <t>2300802</t>
  </si>
  <si>
    <t>政府性基金预算调出资金</t>
  </si>
  <si>
    <t>23009</t>
  </si>
  <si>
    <t>年终结余</t>
  </si>
  <si>
    <t>231</t>
  </si>
  <si>
    <t>地方政府专项债务还本支出</t>
  </si>
  <si>
    <t>通过财政资金等还本支出</t>
  </si>
  <si>
    <t>通过再融资债券还本支出</t>
  </si>
  <si>
    <t>2-3  2026年易门县政府性基金支出表(县对下转移支付)</t>
  </si>
  <si>
    <t>项       目</t>
  </si>
  <si>
    <t>比上年预算数增长%</t>
  </si>
  <si>
    <t>二、社会保障和就业支出</t>
  </si>
  <si>
    <t>本年支出小计</t>
  </si>
  <si>
    <r>
      <rPr>
        <b/>
        <sz val="14"/>
        <color rgb="FF000000"/>
        <rFont val="宋体"/>
        <charset val="134"/>
      </rPr>
      <t>空表说明：</t>
    </r>
    <r>
      <rPr>
        <sz val="14"/>
        <color rgb="FF000000"/>
        <rFont val="宋体"/>
        <charset val="134"/>
      </rPr>
      <t>2026年易门县无“政府性基金支出表(县对下转移支付)”，该表数据为空。</t>
    </r>
  </si>
  <si>
    <t>3-1  2026年易门县国有资本经营收入预算情况表</t>
  </si>
  <si>
    <r>
      <rPr>
        <sz val="14"/>
        <rFont val="MS Serif"/>
        <charset val="134"/>
      </rPr>
      <t xml:space="preserve">    </t>
    </r>
    <r>
      <rPr>
        <sz val="14"/>
        <color indexed="8"/>
        <rFont val="宋体"/>
        <charset val="134"/>
      </rPr>
      <t>单位：万元</t>
    </r>
  </si>
  <si>
    <t>项        目</t>
  </si>
  <si>
    <t>利润收入</t>
  </si>
  <si>
    <t>电力企业利润收入</t>
  </si>
  <si>
    <t>煤炭企业利润收入</t>
  </si>
  <si>
    <t>有色冶金采掘企业利润收入</t>
  </si>
  <si>
    <t>钢铁企业利润收入</t>
  </si>
  <si>
    <t>运输企业利润收入</t>
  </si>
  <si>
    <t>投资服务企业利润收入</t>
  </si>
  <si>
    <t>贸易企业利润收入</t>
  </si>
  <si>
    <t>建筑施工企业利润收入</t>
  </si>
  <si>
    <t>房地产企业利润收入</t>
  </si>
  <si>
    <t>建材企业利润收入</t>
  </si>
  <si>
    <t>医药企业利润收入</t>
  </si>
  <si>
    <t>农林牧渔企业利润收入</t>
  </si>
  <si>
    <t>军工企业利润收入</t>
  </si>
  <si>
    <t>转制科研院所利润收入</t>
  </si>
  <si>
    <t>地质勘查企业利润收入</t>
  </si>
  <si>
    <t>卫生体育福利企业利润收入</t>
  </si>
  <si>
    <t>教育文化广播企业利润收入</t>
  </si>
  <si>
    <t>科学研究企业利润收入</t>
  </si>
  <si>
    <t>机关社团所属企业利润收入</t>
  </si>
  <si>
    <t>化工企业利润收入</t>
  </si>
  <si>
    <t>金融企业利润收入（国资预算）</t>
  </si>
  <si>
    <t>其他国有资本经营预算企业利润收入</t>
  </si>
  <si>
    <t>股利、股息收入</t>
  </si>
  <si>
    <t>国有控股公司股利、股息收入</t>
  </si>
  <si>
    <t>国有参股公司股利、股息收入</t>
  </si>
  <si>
    <t>金融企业股利、股息收入（国资预算）</t>
  </si>
  <si>
    <t>其他国有资本经营预算企业股利、股息收入</t>
  </si>
  <si>
    <t>产权转让收入</t>
  </si>
  <si>
    <t>国有股权、股份转让收入</t>
  </si>
  <si>
    <t>国有独资企业产权转让收入</t>
  </si>
  <si>
    <t>金融企业产权转让收入</t>
  </si>
  <si>
    <t>其他国有资本经营预算企业产权转让收入</t>
  </si>
  <si>
    <t>清算收入</t>
  </si>
  <si>
    <t>国有股权、股份清算收入</t>
  </si>
  <si>
    <t>国有独资企业清算收入</t>
  </si>
  <si>
    <t>其他国有资本经营预算企业清算收入</t>
  </si>
  <si>
    <t>其他国有资本经营预算收入</t>
  </si>
  <si>
    <t>全县国有资本经营预算收入</t>
  </si>
  <si>
    <t>上年结转</t>
  </si>
  <si>
    <t>账务调整收入</t>
  </si>
  <si>
    <t>3-2  2026年易门县国有资本经营支出预算情况表</t>
  </si>
  <si>
    <t>解决历史遗留问题及改革成本支出</t>
  </si>
  <si>
    <t>“三供一业”移交补助支出</t>
  </si>
  <si>
    <t>国有企业办职教幼教补助支出</t>
  </si>
  <si>
    <t>国有企业退休人员社会化管理补助支出</t>
  </si>
  <si>
    <t>国有企业改革成本支出</t>
  </si>
  <si>
    <t>离休干部医药费补助支出</t>
  </si>
  <si>
    <t>其他解决历史遗留问题及改革成本支出</t>
  </si>
  <si>
    <t>国有企业资本金注入</t>
  </si>
  <si>
    <t>国有经济结构调整支出</t>
  </si>
  <si>
    <t>公益性设施投资支出</t>
  </si>
  <si>
    <t>前瞻性战略性产业发展支出</t>
  </si>
  <si>
    <t>生态环境保护支出</t>
  </si>
  <si>
    <t>保障国家经济安全支出</t>
  </si>
  <si>
    <t>其他国有企业资本金注入</t>
  </si>
  <si>
    <t>国有企业政策性补贴</t>
  </si>
  <si>
    <t>国有企业政策性补贴（项）</t>
  </si>
  <si>
    <t>金融国有资本经营预算支出</t>
  </si>
  <si>
    <t>其他金融国有资本经营预算支出</t>
  </si>
  <si>
    <t>其他国有资本经营预算支出</t>
  </si>
  <si>
    <t>其他国有资本经营预算支出（项）</t>
  </si>
  <si>
    <t>全县国有资本经营预算支出</t>
  </si>
  <si>
    <t>国有资本经营预算转移支付</t>
  </si>
  <si>
    <t>结转下年</t>
  </si>
  <si>
    <t>3-3  2025年易门县国有资本经营预算转移支付表（分地区）</t>
  </si>
  <si>
    <t>地区</t>
  </si>
  <si>
    <t>合  计</t>
  </si>
  <si>
    <r>
      <rPr>
        <b/>
        <sz val="14"/>
        <color rgb="FF000000"/>
        <rFont val="方正仿宋_GBK"/>
        <charset val="134"/>
      </rPr>
      <t>空表说明：</t>
    </r>
    <r>
      <rPr>
        <sz val="14"/>
        <color rgb="FF000000"/>
        <rFont val="Times New Roman"/>
        <charset val="134"/>
      </rPr>
      <t>2026</t>
    </r>
    <r>
      <rPr>
        <sz val="14"/>
        <color rgb="FF000000"/>
        <rFont val="方正仿宋_GBK"/>
        <charset val="134"/>
      </rPr>
      <t>年易门县无</t>
    </r>
    <r>
      <rPr>
        <sz val="14"/>
        <color rgb="FF000000"/>
        <rFont val="Times New Roman"/>
        <charset val="134"/>
      </rPr>
      <t>“</t>
    </r>
    <r>
      <rPr>
        <sz val="14"/>
        <color rgb="FF000000"/>
        <rFont val="方正仿宋_GBK"/>
        <charset val="134"/>
      </rPr>
      <t>国有资本经营预算转移支付</t>
    </r>
    <r>
      <rPr>
        <sz val="14"/>
        <color rgb="FF000000"/>
        <rFont val="Times New Roman"/>
        <charset val="134"/>
      </rPr>
      <t>”</t>
    </r>
    <r>
      <rPr>
        <sz val="14"/>
        <color rgb="FF000000"/>
        <rFont val="方正仿宋_GBK"/>
        <charset val="134"/>
      </rPr>
      <t>，该表数据为空。</t>
    </r>
  </si>
  <si>
    <t>3-4  2026年易门县本级国有资本经营预算转移支付表（分项目）</t>
  </si>
  <si>
    <t>项目名称</t>
  </si>
  <si>
    <t>4-1  2026年易门县社会保险基金收入预算情况表</t>
  </si>
  <si>
    <t>项     目</t>
  </si>
  <si>
    <t>一、企业职工基本养老保险基金收入</t>
  </si>
  <si>
    <t xml:space="preserve">    其中:基本养老保险费收入</t>
  </si>
  <si>
    <t xml:space="preserve">         财政补贴收入</t>
  </si>
  <si>
    <t xml:space="preserve">         利息收入</t>
  </si>
  <si>
    <t xml:space="preserve">         委托投资收益</t>
  </si>
  <si>
    <t xml:space="preserve">         转移收入</t>
  </si>
  <si>
    <t xml:space="preserve">         其他收入</t>
  </si>
  <si>
    <t xml:space="preserve">         全国统筹调剂资金收入</t>
  </si>
  <si>
    <t>二、机关事业单位基本养老保险基金收入</t>
  </si>
  <si>
    <t>三、失业保险基金收入</t>
  </si>
  <si>
    <t xml:space="preserve">    其中:失业保险费收入</t>
  </si>
  <si>
    <t>四、职工基本医疗保险（含生育保险）基金收入</t>
  </si>
  <si>
    <t xml:space="preserve">    其中:基本医疗保险费收入</t>
  </si>
  <si>
    <t>五、工伤保险基金收入</t>
  </si>
  <si>
    <t xml:space="preserve">    其中:工伤保险费收入</t>
  </si>
  <si>
    <t>六、城乡居民基本养老保险基金收入</t>
  </si>
  <si>
    <t xml:space="preserve">    其中:个人缴费收入</t>
  </si>
  <si>
    <t xml:space="preserve">         集体补助收入</t>
  </si>
  <si>
    <t>七、城乡居民基本医疗保险基金收入</t>
  </si>
  <si>
    <t>全县收入</t>
  </si>
  <si>
    <t xml:space="preserve">  其中:社会保险费收入</t>
  </si>
  <si>
    <t xml:space="preserve">       利息收入</t>
  </si>
  <si>
    <t xml:space="preserve">       财政补贴收入</t>
  </si>
  <si>
    <t xml:space="preserve">       全国统筹调剂资金收入</t>
  </si>
  <si>
    <t>4-2  2026年易门县社会保险基金支出预算情况表</t>
  </si>
  <si>
    <r>
      <rPr>
        <sz val="14"/>
        <rFont val="宋体"/>
        <charset val="134"/>
      </rPr>
      <t xml:space="preserve">    </t>
    </r>
    <r>
      <rPr>
        <sz val="14"/>
        <color indexed="8"/>
        <rFont val="宋体"/>
        <charset val="134"/>
      </rPr>
      <t>单位：万元</t>
    </r>
  </si>
  <si>
    <t>一、企业职工基本养老保险基金支出</t>
  </si>
  <si>
    <t xml:space="preserve">    其中:基本养老金支出</t>
  </si>
  <si>
    <t xml:space="preserve">         丧葬补助金和抚恤金支出</t>
  </si>
  <si>
    <t xml:space="preserve">         转移支出</t>
  </si>
  <si>
    <t xml:space="preserve">         其他支出</t>
  </si>
  <si>
    <t xml:space="preserve">         全国统筹调剂资金支出</t>
  </si>
  <si>
    <t>二、机关事业单位基本养老保险基金支出</t>
  </si>
  <si>
    <t>三、失业保险基金支出</t>
  </si>
  <si>
    <t xml:space="preserve">    其中:失业保险金支出</t>
  </si>
  <si>
    <t xml:space="preserve">         基本医疗保险费（含生育保险费）支出</t>
  </si>
  <si>
    <t xml:space="preserve">         职业培训和职业介绍补贴支出</t>
  </si>
  <si>
    <t xml:space="preserve">         其他费用支出</t>
  </si>
  <si>
    <t xml:space="preserve">         稳定岗位补贴（稳岗返还）支出</t>
  </si>
  <si>
    <t xml:space="preserve">         技能提升补贴支出</t>
  </si>
  <si>
    <t>四、职工基本医疗保险（含生育保险）基金支出</t>
  </si>
  <si>
    <t xml:space="preserve">    其中:基本医疗保险待遇支出</t>
  </si>
  <si>
    <t>五、工伤保险基金支出</t>
  </si>
  <si>
    <t xml:space="preserve">    其中:工伤保险待遇支出</t>
  </si>
  <si>
    <t xml:space="preserve">         劳动能力鉴定支出</t>
  </si>
  <si>
    <t xml:space="preserve">         工伤保险预防费用支出</t>
  </si>
  <si>
    <t>六、城乡居民基本养老保险基金支出</t>
  </si>
  <si>
    <t xml:space="preserve">    其中:基础养老金支出</t>
  </si>
  <si>
    <t xml:space="preserve">         个人账户养老金支出</t>
  </si>
  <si>
    <t xml:space="preserve">         丧葬补助金支出</t>
  </si>
  <si>
    <t>七、城乡居民基本医疗保险基金支出</t>
  </si>
  <si>
    <t xml:space="preserve">         大病保险支出</t>
  </si>
  <si>
    <t>全县支出</t>
  </si>
  <si>
    <t xml:space="preserve">    其中:社会保险待遇支出</t>
  </si>
  <si>
    <t>5-1  易门县2025年地方政府债务限额及余额预算情况表</t>
  </si>
  <si>
    <t>单位：亿元</t>
  </si>
  <si>
    <t>地   区</t>
  </si>
  <si>
    <t>2024年债务限额</t>
  </si>
  <si>
    <t>2024年债务余额预计执行数</t>
  </si>
  <si>
    <t>一般债务</t>
  </si>
  <si>
    <t>专项债务</t>
  </si>
  <si>
    <t>公  式</t>
  </si>
  <si>
    <t>A=B+C</t>
  </si>
  <si>
    <t>B</t>
  </si>
  <si>
    <t>C</t>
  </si>
  <si>
    <t>D=E+F</t>
  </si>
  <si>
    <t>E</t>
  </si>
  <si>
    <t>F</t>
  </si>
  <si>
    <t>易门县合计</t>
  </si>
  <si>
    <t>易门县本级</t>
  </si>
  <si>
    <t>注：1.本表反映上一年度本地区、本级及分地区地方政府债务限额及余额预计执行数。</t>
  </si>
  <si>
    <t xml:space="preserve">    2.本表由县级以上地方各级财政部门在本级人民代表大会批准预算后二十日内公开。</t>
  </si>
  <si>
    <t>5-2  易门县2025年地方政府一般债务余额情况表</t>
  </si>
  <si>
    <t>项    目</t>
  </si>
  <si>
    <t>执行数</t>
  </si>
  <si>
    <t>一、2024年末地方政府一般债务余额实际数</t>
  </si>
  <si>
    <t>二、2025年末地方政府一般债务余额限额</t>
  </si>
  <si>
    <t>三、2025年地方政府一般债务发行额</t>
  </si>
  <si>
    <t xml:space="preserve">   中央转贷地方的国际金融组织和外国政府贷款</t>
  </si>
  <si>
    <t xml:space="preserve">   2025年地方政府一般债券发行额</t>
  </si>
  <si>
    <t>四、2025年地方政府一般债务还本额</t>
  </si>
  <si>
    <t>五、2025年末地方政府一般债务余额执行数</t>
  </si>
  <si>
    <t>六、2025年地方财政赤字</t>
  </si>
  <si>
    <t>七、2025年地方政府一般债务余额限额</t>
  </si>
  <si>
    <t>注：1.本表反映本地区上两年度一般债务余额，上一年度一般债务限额、发行额、还本支出及余额，本年度财政赤字及一般
      债务限额。  
    2.本表由县级以上地方各级财政部门在本级人民代表大会批准预算后二十日内公开。</t>
  </si>
  <si>
    <t>5-3  易门县2025年地方政府专项债务余额情况表</t>
  </si>
  <si>
    <t>一、2024年末地方政府专项债务余额实际数</t>
  </si>
  <si>
    <t>二、2025年末地方政府专项债务余额限额</t>
  </si>
  <si>
    <t>三、2025年地方政府专项债务发行额</t>
  </si>
  <si>
    <t>四、2025年地方政府专项债务还本额</t>
  </si>
  <si>
    <t>五、2025年末地方政府专项债务余额执行数</t>
  </si>
  <si>
    <t>六、2025年地方政府专项债务新增限额</t>
  </si>
  <si>
    <t>七、2025年末地方政府专项债务余额限额</t>
  </si>
  <si>
    <t>注：1.本表反映本地区上两年度专项债务余额，上一年度专项债务限额、发行额、还本额及余额，本年度专项债务新
      增限额及限额。
    2.本表由县级以上地方各级财政部门在本级人民代表大会批准预算后二十日内公开。</t>
  </si>
  <si>
    <t>5-4  易门县地方政府债券发行及还本
付息情况表</t>
  </si>
  <si>
    <t>公式</t>
  </si>
  <si>
    <t>本地区</t>
  </si>
  <si>
    <t>一、2025年发行预计执行数</t>
  </si>
  <si>
    <t>A=B+D</t>
  </si>
  <si>
    <t>（一）一般债券</t>
  </si>
  <si>
    <t xml:space="preserve">   其中：再融资债券</t>
  </si>
  <si>
    <t>（二）专项债券</t>
  </si>
  <si>
    <t>D</t>
  </si>
  <si>
    <t>二、2025年还本预计执行数</t>
  </si>
  <si>
    <t>F=G+H</t>
  </si>
  <si>
    <t>G</t>
  </si>
  <si>
    <t>H</t>
  </si>
  <si>
    <t>三、2025年付息预计执行数</t>
  </si>
  <si>
    <t>I=J+K</t>
  </si>
  <si>
    <t>J</t>
  </si>
  <si>
    <t>K</t>
  </si>
  <si>
    <t>四、2026年还本预算数</t>
  </si>
  <si>
    <t>L=M+O</t>
  </si>
  <si>
    <t>M</t>
  </si>
  <si>
    <t xml:space="preserve">   其中：再融资</t>
  </si>
  <si>
    <t xml:space="preserve">      财政预算安排 </t>
  </si>
  <si>
    <t>N</t>
  </si>
  <si>
    <t>O</t>
  </si>
  <si>
    <t xml:space="preserve">      财政预算安排</t>
  </si>
  <si>
    <t>P</t>
  </si>
  <si>
    <t>五、2026年付息预算数</t>
  </si>
  <si>
    <t>Q=R+S</t>
  </si>
  <si>
    <t>R</t>
  </si>
  <si>
    <t>S</t>
  </si>
  <si>
    <t>注：1.本表反映本地区上一年度地方政府债券（含再融资债券）发行及还本付息支出
      预计执行数、本年度地方政府债券还本付息支出预算数等。
    2.本表由县级以上地方各级财政部门在本级人民代表大会批准预算后二十日内公
      开。</t>
  </si>
  <si>
    <t>5-5  易门县2026年地方政府债务限额提前下达情况表</t>
  </si>
  <si>
    <t>本级</t>
  </si>
  <si>
    <t>下级</t>
  </si>
  <si>
    <t>一、2025年地方政府债务限额</t>
  </si>
  <si>
    <t>其中： 一般债务限额</t>
  </si>
  <si>
    <t xml:space="preserve">       专项债务限额</t>
  </si>
  <si>
    <t>二、提前下达的2026年新增地方政府债务限额</t>
  </si>
  <si>
    <t>注：本表反映本地区及本级年初预算中列示提前下达的新增地方政府债务限额情况，由县级以上地方各级财政部门在本级人民代表大会批准预算后二十日内公开。</t>
  </si>
  <si>
    <t>5-6  易门县2026年年初新增地方政府债券资金安排表</t>
  </si>
  <si>
    <t>序号</t>
  </si>
  <si>
    <t>项目类型</t>
  </si>
  <si>
    <t>项目主管部门</t>
  </si>
  <si>
    <t>债券性质</t>
  </si>
  <si>
    <t>债券规模</t>
  </si>
  <si>
    <t>...</t>
  </si>
  <si>
    <t>注：本表反映本级当年提前下达的新增地方政府债券资金使用安排，由县级以上地方各级财政部门在本级人民代表大会批准预算后二十日内公开。</t>
  </si>
  <si>
    <r>
      <rPr>
        <b/>
        <sz val="11"/>
        <color rgb="FF000000"/>
        <rFont val="宋体"/>
        <charset val="134"/>
      </rPr>
      <t>空表说明：</t>
    </r>
    <r>
      <rPr>
        <sz val="11"/>
        <color rgb="FF000000"/>
        <rFont val="宋体"/>
        <charset val="134"/>
      </rPr>
      <t>易门县2026年年初暂无提前下达新增地方政府债券资金，该表数据为空。</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</si>
</sst>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3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mm\.dd"/>
    <numFmt numFmtId="177" formatCode="_-&quot;$&quot;\ * #,##0_-;_-&quot;$&quot;\ * #,##0\-;_-&quot;$&quot;\ * &quot;-&quot;_-;_-@_-"/>
    <numFmt numFmtId="178" formatCode="_(* #,##0.00_);_(* \(#,##0.00\);_(* &quot;-&quot;??_);_(@_)"/>
    <numFmt numFmtId="179" formatCode="&quot;$&quot;\ #,##0.00_-;[Red]&quot;$&quot;\ #,##0.00\-"/>
    <numFmt numFmtId="180" formatCode="_(&quot;$&quot;* #,##0.00_);_(&quot;$&quot;* \(#,##0.00\);_(&quot;$&quot;* &quot;-&quot;??_);_(@_)"/>
    <numFmt numFmtId="181" formatCode="#,##0;\(#,##0\)"/>
    <numFmt numFmtId="182" formatCode="&quot;$&quot;#,##0.00_);[Red]\(&quot;$&quot;#,##0.00\)"/>
    <numFmt numFmtId="183" formatCode="_-* #,##0_-;\-* #,##0_-;_-* &quot;-&quot;_-;_-@_-"/>
    <numFmt numFmtId="184" formatCode="_-* #,##0.00_-;\-* #,##0.00_-;_-* &quot;-&quot;??_-;_-@_-"/>
    <numFmt numFmtId="185" formatCode="_-&quot;$&quot;\ * #,##0.00_-;_-&quot;$&quot;\ * #,##0.00\-;_-&quot;$&quot;\ * &quot;-&quot;??_-;_-@_-"/>
    <numFmt numFmtId="186" formatCode="\$#,##0.00;\(\$#,##0.00\)"/>
    <numFmt numFmtId="187" formatCode="\$#,##0;\(\$#,##0\)"/>
    <numFmt numFmtId="188" formatCode="#,##0.0_);\(#,##0.0\)"/>
    <numFmt numFmtId="189" formatCode="&quot;$&quot;#,##0_);[Red]\(&quot;$&quot;#,##0\)"/>
    <numFmt numFmtId="190" formatCode="&quot;$&quot;\ #,##0_-;[Red]&quot;$&quot;\ #,##0\-"/>
    <numFmt numFmtId="191" formatCode="#\ ??/??"/>
    <numFmt numFmtId="192" formatCode="_(&quot;$&quot;* #,##0_);_(&quot;$&quot;* \(#,##0\);_(&quot;$&quot;* &quot;-&quot;_);_(@_)"/>
    <numFmt numFmtId="193" formatCode="_(* #,##0_);_(* \(#,##0\);_(* &quot;-&quot;_);_(@_)"/>
    <numFmt numFmtId="194" formatCode="#,##0.000000"/>
    <numFmt numFmtId="195" formatCode="0.00_ "/>
    <numFmt numFmtId="196" formatCode="#,##0.00_);[Red]\(#,##0.00\)"/>
    <numFmt numFmtId="197" formatCode="0.0"/>
    <numFmt numFmtId="198" formatCode="#,##0_ ;[Red]\-#,##0\ "/>
    <numFmt numFmtId="199" formatCode="#,##0_ "/>
    <numFmt numFmtId="200" formatCode="0.0%"/>
    <numFmt numFmtId="201" formatCode="yyyy&quot;年&quot;m&quot;月&quot;;@"/>
  </numFmts>
  <fonts count="135">
    <font>
      <sz val="11"/>
      <color indexed="8"/>
      <name val="宋体"/>
      <charset val="134"/>
    </font>
    <font>
      <sz val="11"/>
      <color indexed="8"/>
      <name val="宋体"/>
      <charset val="134"/>
      <scheme val="minor"/>
    </font>
    <font>
      <sz val="14"/>
      <color indexed="8"/>
      <name val="宋体"/>
      <charset val="134"/>
      <scheme val="minor"/>
    </font>
    <font>
      <sz val="12"/>
      <color indexed="8"/>
      <name val="宋体"/>
      <charset val="134"/>
      <scheme val="minor"/>
    </font>
    <font>
      <sz val="20"/>
      <name val="方正小标宋简体"/>
      <charset val="134"/>
    </font>
    <font>
      <b/>
      <sz val="20"/>
      <name val="SimSun"/>
      <charset val="134"/>
    </font>
    <font>
      <sz val="11"/>
      <name val="SimSun"/>
      <charset val="134"/>
    </font>
    <font>
      <b/>
      <sz val="14"/>
      <name val="SimSun"/>
      <charset val="134"/>
    </font>
    <font>
      <sz val="14"/>
      <name val="SimSun"/>
      <charset val="134"/>
    </font>
    <font>
      <sz val="12"/>
      <name val="SimSun"/>
      <charset val="134"/>
    </font>
    <font>
      <b/>
      <sz val="11"/>
      <color rgb="FF000000"/>
      <name val="宋体"/>
      <charset val="134"/>
    </font>
    <font>
      <b/>
      <sz val="11"/>
      <color rgb="FF000000"/>
      <name val="宋体"/>
      <charset val="134"/>
      <scheme val="minor"/>
    </font>
    <font>
      <b/>
      <sz val="15"/>
      <name val="SimSun"/>
      <charset val="134"/>
    </font>
    <font>
      <sz val="9"/>
      <name val="SimSun"/>
      <charset val="134"/>
    </font>
    <font>
      <sz val="14"/>
      <color indexed="8"/>
      <name val="宋体"/>
      <charset val="134"/>
    </font>
    <font>
      <sz val="12"/>
      <color indexed="8"/>
      <name val="宋体"/>
      <charset val="134"/>
    </font>
    <font>
      <b/>
      <sz val="14"/>
      <name val="宋体"/>
      <charset val="134"/>
    </font>
    <font>
      <sz val="14"/>
      <name val="宋体"/>
      <charset val="134"/>
    </font>
    <font>
      <sz val="12"/>
      <name val="宋体"/>
      <charset val="134"/>
    </font>
    <font>
      <b/>
      <sz val="14"/>
      <color theme="6" tint="0.4"/>
      <name val="宋体"/>
      <charset val="134"/>
    </font>
    <font>
      <b/>
      <sz val="20"/>
      <name val="方正小标宋简体"/>
      <charset val="134"/>
    </font>
    <font>
      <sz val="14"/>
      <name val="MS Serif"/>
      <charset val="134"/>
    </font>
    <font>
      <sz val="14"/>
      <name val="宋体"/>
      <charset val="134"/>
      <scheme val="minor"/>
    </font>
    <font>
      <sz val="11"/>
      <name val="宋体"/>
      <charset val="134"/>
    </font>
    <font>
      <sz val="14"/>
      <name val="Times New Roman"/>
      <charset val="134"/>
    </font>
    <font>
      <b/>
      <sz val="10"/>
      <name val="宋体"/>
      <charset val="134"/>
    </font>
    <font>
      <sz val="11"/>
      <color theme="1"/>
      <name val="宋体"/>
      <charset val="134"/>
      <scheme val="minor"/>
    </font>
    <font>
      <sz val="20"/>
      <color rgb="FF000000"/>
      <name val="方正小标宋简体"/>
      <charset val="134"/>
    </font>
    <font>
      <sz val="20"/>
      <color indexed="8"/>
      <name val="方正小标宋简体"/>
      <charset val="134"/>
    </font>
    <font>
      <b/>
      <sz val="14"/>
      <color indexed="8"/>
      <name val="宋体"/>
      <charset val="134"/>
    </font>
    <font>
      <b/>
      <sz val="12"/>
      <name val="宋体"/>
      <charset val="134"/>
    </font>
    <font>
      <b/>
      <sz val="14"/>
      <color rgb="FF000000"/>
      <name val="方正仿宋_GBK"/>
      <charset val="134"/>
    </font>
    <font>
      <b/>
      <sz val="14"/>
      <color indexed="8"/>
      <name val="Times New Roman"/>
      <charset val="134"/>
    </font>
    <font>
      <sz val="20"/>
      <color indexed="8"/>
      <name val="华文中宋"/>
      <charset val="134"/>
    </font>
    <font>
      <b/>
      <sz val="11"/>
      <name val="宋体"/>
      <charset val="134"/>
    </font>
    <font>
      <sz val="20"/>
      <color indexed="8"/>
      <name val="宋体"/>
      <charset val="134"/>
    </font>
    <font>
      <sz val="18"/>
      <color indexed="8"/>
      <name val="方正小标宋简体"/>
      <charset val="134"/>
    </font>
    <font>
      <b/>
      <sz val="14"/>
      <color rgb="FF000000"/>
      <name val="宋体"/>
      <charset val="134"/>
    </font>
    <font>
      <sz val="20"/>
      <color theme="1"/>
      <name val="方正小标宋简体"/>
      <charset val="134"/>
    </font>
    <font>
      <b/>
      <sz val="14"/>
      <name val="黑体"/>
      <charset val="134"/>
    </font>
    <font>
      <b/>
      <sz val="14"/>
      <name val="宋体"/>
      <charset val="134"/>
      <scheme val="minor"/>
    </font>
    <font>
      <sz val="14"/>
      <color indexed="9"/>
      <name val="宋体"/>
      <charset val="134"/>
    </font>
    <font>
      <sz val="12"/>
      <name val="仿宋_GB2312"/>
      <charset val="134"/>
    </font>
    <font>
      <sz val="20"/>
      <color theme="1"/>
      <name val="方正小标宋_GBK"/>
      <charset val="134"/>
    </font>
    <font>
      <sz val="12"/>
      <color theme="1"/>
      <name val="宋体"/>
      <charset val="134"/>
      <scheme val="minor"/>
    </font>
    <font>
      <sz val="12"/>
      <name val="宋体"/>
      <charset val="134"/>
      <scheme val="minor"/>
    </font>
    <font>
      <sz val="14"/>
      <name val="Arial"/>
      <charset val="134"/>
    </font>
    <font>
      <b/>
      <sz val="11"/>
      <color indexed="8"/>
      <name val="宋体"/>
      <charset val="134"/>
    </font>
    <font>
      <b/>
      <sz val="14"/>
      <color theme="1"/>
      <name val="宋体"/>
      <charset val="134"/>
    </font>
    <font>
      <sz val="14"/>
      <color theme="1"/>
      <name val="宋体"/>
      <charset val="134"/>
    </font>
    <font>
      <sz val="12"/>
      <color rgb="FFFF0000"/>
      <name val="宋体"/>
      <charset val="134"/>
    </font>
    <font>
      <sz val="18"/>
      <name val="黑体"/>
      <charset val="134"/>
    </font>
    <font>
      <sz val="14"/>
      <name val="仿宋"/>
      <charset val="134"/>
    </font>
    <font>
      <sz val="12"/>
      <name val="黑体"/>
      <charset val="134"/>
    </font>
    <font>
      <sz val="30"/>
      <name val="方正小标宋简体"/>
      <charset val="134"/>
    </font>
    <font>
      <sz val="20"/>
      <name val="宋体"/>
      <charset val="134"/>
    </font>
    <font>
      <sz val="20"/>
      <name val="楷体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52"/>
      <name val="宋体"/>
      <charset val="134"/>
    </font>
    <font>
      <sz val="11"/>
      <color indexed="9"/>
      <name val="宋体"/>
      <charset val="134"/>
    </font>
    <font>
      <sz val="12"/>
      <color indexed="9"/>
      <name val="宋体"/>
      <charset val="134"/>
    </font>
    <font>
      <sz val="10"/>
      <name val="楷体"/>
      <charset val="134"/>
    </font>
    <font>
      <sz val="10"/>
      <name val="Geneva"/>
      <charset val="134"/>
    </font>
    <font>
      <sz val="11"/>
      <color indexed="17"/>
      <name val="宋体"/>
      <charset val="134"/>
    </font>
    <font>
      <sz val="8"/>
      <name val="Times New Roman"/>
      <charset val="134"/>
    </font>
    <font>
      <sz val="8"/>
      <name val="Arial"/>
      <charset val="134"/>
    </font>
    <font>
      <sz val="10"/>
      <name val="Arial"/>
      <charset val="134"/>
    </font>
    <font>
      <sz val="12"/>
      <color indexed="16"/>
      <name val="宋体"/>
      <charset val="134"/>
    </font>
    <font>
      <sz val="12"/>
      <color indexed="17"/>
      <name val="宋体"/>
      <charset val="134"/>
    </font>
    <font>
      <sz val="12"/>
      <name val="Times New Roman"/>
      <charset val="134"/>
    </font>
    <font>
      <i/>
      <sz val="11"/>
      <color indexed="23"/>
      <name val="宋体"/>
      <charset val="134"/>
    </font>
    <font>
      <b/>
      <sz val="15"/>
      <color indexed="56"/>
      <name val="宋体"/>
      <charset val="134"/>
    </font>
    <font>
      <sz val="11"/>
      <color indexed="20"/>
      <name val="宋体"/>
      <charset val="134"/>
    </font>
    <font>
      <b/>
      <sz val="11"/>
      <color indexed="56"/>
      <name val="宋体"/>
      <charset val="134"/>
    </font>
    <font>
      <b/>
      <sz val="10"/>
      <name val="MS Sans Serif"/>
      <charset val="134"/>
    </font>
    <font>
      <b/>
      <sz val="11"/>
      <color indexed="63"/>
      <name val="宋体"/>
      <charset val="134"/>
    </font>
    <font>
      <sz val="11"/>
      <color indexed="60"/>
      <name val="宋体"/>
      <charset val="134"/>
    </font>
    <font>
      <b/>
      <sz val="18"/>
      <color indexed="56"/>
      <name val="宋体"/>
      <charset val="134"/>
    </font>
    <font>
      <b/>
      <sz val="11"/>
      <color indexed="9"/>
      <name val="宋体"/>
      <charset val="134"/>
    </font>
    <font>
      <b/>
      <sz val="11"/>
      <color indexed="52"/>
      <name val="宋体"/>
      <charset val="134"/>
    </font>
    <font>
      <sz val="10"/>
      <name val="宋体"/>
      <charset val="134"/>
    </font>
    <font>
      <sz val="10"/>
      <name val="Helv"/>
      <charset val="134"/>
    </font>
    <font>
      <u/>
      <sz val="12"/>
      <color indexed="12"/>
      <name val="宋体"/>
      <charset val="134"/>
    </font>
    <font>
      <sz val="12"/>
      <color indexed="20"/>
      <name val="宋体"/>
      <charset val="134"/>
    </font>
    <font>
      <b/>
      <sz val="13"/>
      <color indexed="56"/>
      <name val="宋体"/>
      <charset val="134"/>
    </font>
    <font>
      <sz val="11"/>
      <color indexed="10"/>
      <name val="宋体"/>
      <charset val="134"/>
    </font>
    <font>
      <sz val="10"/>
      <name val="仿宋_GB2312"/>
      <charset val="134"/>
    </font>
    <font>
      <b/>
      <sz val="12"/>
      <name val="Arial"/>
      <charset val="134"/>
    </font>
    <font>
      <sz val="10"/>
      <name val="MS Sans Serif"/>
      <charset val="134"/>
    </font>
    <font>
      <b/>
      <sz val="10"/>
      <name val="Tms Rmn"/>
      <charset val="134"/>
    </font>
    <font>
      <sz val="11"/>
      <color indexed="62"/>
      <name val="宋体"/>
      <charset val="134"/>
    </font>
    <font>
      <sz val="9"/>
      <name val="宋体"/>
      <charset val="134"/>
    </font>
    <font>
      <sz val="10"/>
      <name val="Times New Roman"/>
      <charset val="134"/>
    </font>
    <font>
      <b/>
      <sz val="12"/>
      <color indexed="8"/>
      <name val="宋体"/>
      <charset val="134"/>
    </font>
    <font>
      <b/>
      <sz val="15"/>
      <color indexed="54"/>
      <name val="宋体"/>
      <charset val="134"/>
    </font>
    <font>
      <b/>
      <sz val="10"/>
      <color indexed="9"/>
      <name val="宋体"/>
      <charset val="134"/>
    </font>
    <font>
      <b/>
      <sz val="9"/>
      <name val="Arial"/>
      <charset val="134"/>
    </font>
    <font>
      <b/>
      <sz val="13"/>
      <color indexed="54"/>
      <name val="宋体"/>
      <charset val="134"/>
    </font>
    <font>
      <sz val="12"/>
      <name val="Helv"/>
      <charset val="134"/>
    </font>
    <font>
      <sz val="12"/>
      <color indexed="9"/>
      <name val="Helv"/>
      <charset val="134"/>
    </font>
    <font>
      <b/>
      <sz val="8"/>
      <color indexed="9"/>
      <name val="宋体"/>
      <charset val="134"/>
    </font>
    <font>
      <sz val="7"/>
      <name val="Small Fonts"/>
      <charset val="134"/>
    </font>
    <font>
      <b/>
      <sz val="18"/>
      <color indexed="54"/>
      <name val="宋体"/>
      <charset val="134"/>
    </font>
    <font>
      <sz val="10"/>
      <color indexed="8"/>
      <name val="MS Sans Serif"/>
      <charset val="134"/>
    </font>
    <font>
      <b/>
      <sz val="11"/>
      <color indexed="54"/>
      <name val="宋体"/>
      <charset val="134"/>
    </font>
    <font>
      <b/>
      <sz val="14"/>
      <name val="楷体"/>
      <charset val="134"/>
    </font>
    <font>
      <b/>
      <sz val="18"/>
      <color indexed="62"/>
      <name val="宋体"/>
      <charset val="134"/>
    </font>
    <font>
      <b/>
      <sz val="10"/>
      <name val="Arial"/>
      <charset val="134"/>
    </font>
    <font>
      <u/>
      <sz val="10"/>
      <color indexed="12"/>
      <name val="Times"/>
      <charset val="134"/>
    </font>
    <font>
      <u/>
      <sz val="11"/>
      <color indexed="52"/>
      <name val="宋体"/>
      <charset val="134"/>
    </font>
    <font>
      <u/>
      <sz val="12"/>
      <color indexed="36"/>
      <name val="宋体"/>
      <charset val="134"/>
    </font>
    <font>
      <sz val="12"/>
      <name val="Courier"/>
      <charset val="134"/>
    </font>
    <font>
      <sz val="9"/>
      <name val="微软雅黑"/>
      <charset val="134"/>
    </font>
    <font>
      <sz val="11"/>
      <color rgb="FF000000"/>
      <name val="宋体"/>
      <charset val="134"/>
    </font>
    <font>
      <sz val="14"/>
      <color rgb="FF000000"/>
      <name val="宋体"/>
      <charset val="134"/>
    </font>
    <font>
      <sz val="14"/>
      <color rgb="FF000000"/>
      <name val="Times New Roman"/>
      <charset val="134"/>
    </font>
    <font>
      <sz val="14"/>
      <color rgb="FF000000"/>
      <name val="方正仿宋_GBK"/>
      <charset val="134"/>
    </font>
  </fonts>
  <fills count="68">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10"/>
        <bgColor indexed="64"/>
      </patternFill>
    </fill>
    <fill>
      <patternFill patternType="solid">
        <fgColor indexed="49"/>
        <bgColor indexed="64"/>
      </patternFill>
    </fill>
    <fill>
      <patternFill patternType="solid">
        <fgColor indexed="54"/>
        <bgColor indexed="64"/>
      </patternFill>
    </fill>
    <fill>
      <patternFill patternType="solid">
        <fgColor indexed="42"/>
        <bgColor indexed="64"/>
      </patternFill>
    </fill>
    <fill>
      <patternFill patternType="solid">
        <fgColor indexed="22"/>
        <bgColor indexed="64"/>
      </patternFill>
    </fill>
    <fill>
      <patternFill patternType="solid">
        <fgColor indexed="52"/>
        <bgColor indexed="64"/>
      </patternFill>
    </fill>
    <fill>
      <patternFill patternType="solid">
        <fgColor indexed="27"/>
        <bgColor indexed="64"/>
      </patternFill>
    </fill>
    <fill>
      <patternFill patternType="solid">
        <fgColor indexed="26"/>
        <bgColor indexed="64"/>
      </patternFill>
    </fill>
    <fill>
      <patternFill patternType="solid">
        <fgColor indexed="55"/>
        <bgColor indexed="64"/>
      </patternFill>
    </fill>
    <fill>
      <patternFill patternType="solid">
        <fgColor indexed="45"/>
        <bgColor indexed="64"/>
      </patternFill>
    </fill>
    <fill>
      <patternFill patternType="solid">
        <fgColor indexed="48"/>
        <bgColor indexed="64"/>
      </patternFill>
    </fill>
    <fill>
      <patternFill patternType="solid">
        <fgColor indexed="29"/>
        <bgColor indexed="64"/>
      </patternFill>
    </fill>
    <fill>
      <patternFill patternType="solid">
        <fgColor indexed="44"/>
        <bgColor indexed="64"/>
      </patternFill>
    </fill>
    <fill>
      <patternFill patternType="solid">
        <fgColor indexed="46"/>
        <bgColor indexed="64"/>
      </patternFill>
    </fill>
    <fill>
      <patternFill patternType="solid">
        <fgColor indexed="43"/>
        <bgColor indexed="64"/>
      </patternFill>
    </fill>
    <fill>
      <patternFill patternType="solid">
        <fgColor indexed="14"/>
        <bgColor indexed="64"/>
      </patternFill>
    </fill>
    <fill>
      <patternFill patternType="solid">
        <fgColor indexed="31"/>
        <bgColor indexed="64"/>
      </patternFill>
    </fill>
    <fill>
      <patternFill patternType="solid">
        <fgColor indexed="47"/>
        <bgColor indexed="64"/>
      </patternFill>
    </fill>
    <fill>
      <patternFill patternType="solid">
        <fgColor indexed="11"/>
        <bgColor indexed="64"/>
      </patternFill>
    </fill>
    <fill>
      <patternFill patternType="solid">
        <fgColor indexed="36"/>
        <bgColor indexed="64"/>
      </patternFill>
    </fill>
    <fill>
      <patternFill patternType="solid">
        <fgColor indexed="25"/>
        <bgColor indexed="64"/>
      </patternFill>
    </fill>
    <fill>
      <patternFill patternType="solid">
        <fgColor indexed="51"/>
        <bgColor indexed="64"/>
      </patternFill>
    </fill>
    <fill>
      <patternFill patternType="solid">
        <fgColor indexed="30"/>
        <bgColor indexed="64"/>
      </patternFill>
    </fill>
    <fill>
      <patternFill patternType="gray0625"/>
    </fill>
    <fill>
      <patternFill patternType="lightUp">
        <fgColor indexed="9"/>
        <bgColor indexed="29"/>
      </patternFill>
    </fill>
    <fill>
      <patternFill patternType="mediumGray">
        <fgColor indexed="22"/>
      </patternFill>
    </fill>
    <fill>
      <patternFill patternType="solid">
        <fgColor indexed="15"/>
        <bgColor indexed="64"/>
      </patternFill>
    </fill>
    <fill>
      <patternFill patternType="solid">
        <fgColor indexed="57"/>
        <bgColor indexed="64"/>
      </patternFill>
    </fill>
    <fill>
      <patternFill patternType="solid">
        <fgColor indexed="12"/>
        <bgColor indexed="64"/>
      </patternFill>
    </fill>
    <fill>
      <patternFill patternType="solid">
        <fgColor indexed="40"/>
        <bgColor indexed="64"/>
      </patternFill>
    </fill>
    <fill>
      <patternFill patternType="lightUp">
        <fgColor indexed="9"/>
        <bgColor indexed="22"/>
      </patternFill>
    </fill>
    <fill>
      <patternFill patternType="lightUp">
        <fgColor indexed="9"/>
        <bgColor indexed="55"/>
      </patternFill>
    </fill>
    <fill>
      <patternFill patternType="solid">
        <fgColor indexed="62"/>
        <bgColor indexed="64"/>
      </patternFill>
    </fill>
    <fill>
      <patternFill patternType="solid">
        <fgColor indexed="53"/>
        <bgColor indexed="64"/>
      </patternFill>
    </fill>
  </fills>
  <borders count="3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indexed="8"/>
      </left>
      <right/>
      <top/>
      <bottom style="thin">
        <color indexed="8"/>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double">
        <color indexed="52"/>
      </bottom>
      <diagonal/>
    </border>
    <border>
      <left/>
      <right/>
      <top style="thin">
        <color indexed="62"/>
      </top>
      <bottom style="double">
        <color indexed="62"/>
      </bottom>
      <diagonal/>
    </border>
    <border>
      <left/>
      <right style="thin">
        <color auto="1"/>
      </right>
      <top/>
      <bottom style="thin">
        <color auto="1"/>
      </bottom>
      <diagonal/>
    </border>
    <border>
      <left/>
      <right/>
      <top/>
      <bottom style="thick">
        <color indexed="62"/>
      </bottom>
      <diagonal/>
    </border>
    <border>
      <left/>
      <right/>
      <top/>
      <bottom style="medium">
        <color auto="1"/>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auto="1"/>
      </left>
      <right style="thin">
        <color auto="1"/>
      </right>
      <top/>
      <bottom/>
      <diagonal/>
    </border>
    <border>
      <left/>
      <right/>
      <top style="medium">
        <color auto="1"/>
      </top>
      <bottom style="medium">
        <color auto="1"/>
      </bottom>
      <diagonal/>
    </border>
    <border>
      <left/>
      <right/>
      <top/>
      <bottom style="thick">
        <color indexed="11"/>
      </bottom>
      <diagonal/>
    </border>
    <border>
      <left/>
      <right/>
      <top style="medium">
        <color indexed="9"/>
      </top>
      <bottom style="medium">
        <color indexed="9"/>
      </bottom>
      <diagonal/>
    </border>
    <border>
      <left/>
      <right/>
      <top style="thin">
        <color indexed="11"/>
      </top>
      <bottom style="double">
        <color indexed="11"/>
      </bottom>
      <diagonal/>
    </border>
    <border>
      <left/>
      <right/>
      <top/>
      <bottom style="thick">
        <color indexed="43"/>
      </bottom>
      <diagonal/>
    </border>
    <border>
      <left/>
      <right/>
      <top/>
      <bottom style="medium">
        <color indexed="43"/>
      </bottom>
      <diagonal/>
    </border>
    <border>
      <left style="thin">
        <color rgb="FF000000"/>
      </left>
      <right style="thin">
        <color rgb="FF000000"/>
      </right>
      <top style="thin">
        <color rgb="FF000000"/>
      </top>
      <bottom style="thin">
        <color rgb="FF000000"/>
      </bottom>
      <diagonal/>
    </border>
  </borders>
  <cellStyleXfs count="1336">
    <xf numFmtId="0" fontId="0" fillId="0" borderId="0">
      <alignment vertical="center"/>
    </xf>
    <xf numFmtId="43" fontId="0" fillId="0" borderId="0" applyFont="0" applyFill="0" applyBorder="0" applyAlignment="0" applyProtection="0">
      <alignment vertical="center"/>
    </xf>
    <xf numFmtId="44" fontId="26" fillId="0" borderId="0" applyFont="0" applyFill="0" applyBorder="0" applyAlignment="0" applyProtection="0">
      <alignment vertical="center"/>
    </xf>
    <xf numFmtId="9" fontId="18" fillId="0" borderId="0" applyFont="0" applyFill="0" applyBorder="0" applyAlignment="0" applyProtection="0">
      <alignment vertical="center"/>
    </xf>
    <xf numFmtId="41" fontId="26" fillId="0" borderId="0" applyFont="0" applyFill="0" applyBorder="0" applyAlignment="0" applyProtection="0">
      <alignment vertical="center"/>
    </xf>
    <xf numFmtId="42" fontId="26" fillId="0" borderId="0" applyFon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26" fillId="3" borderId="10" applyNumberFormat="0" applyFont="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11" applyNumberFormat="0" applyFill="0" applyAlignment="0" applyProtection="0">
      <alignment vertical="center"/>
    </xf>
    <xf numFmtId="0" fontId="63" fillId="0" borderId="11" applyNumberFormat="0" applyFill="0" applyAlignment="0" applyProtection="0">
      <alignment vertical="center"/>
    </xf>
    <xf numFmtId="0" fontId="64" fillId="0" borderId="12" applyNumberFormat="0" applyFill="0" applyAlignment="0" applyProtection="0">
      <alignment vertical="center"/>
    </xf>
    <xf numFmtId="0" fontId="64" fillId="0" borderId="0" applyNumberFormat="0" applyFill="0" applyBorder="0" applyAlignment="0" applyProtection="0">
      <alignment vertical="center"/>
    </xf>
    <xf numFmtId="0" fontId="65" fillId="4" borderId="13" applyNumberFormat="0" applyAlignment="0" applyProtection="0">
      <alignment vertical="center"/>
    </xf>
    <xf numFmtId="0" fontId="66" fillId="5" borderId="14" applyNumberFormat="0" applyAlignment="0" applyProtection="0">
      <alignment vertical="center"/>
    </xf>
    <xf numFmtId="0" fontId="67" fillId="5" borderId="13" applyNumberFormat="0" applyAlignment="0" applyProtection="0">
      <alignment vertical="center"/>
    </xf>
    <xf numFmtId="0" fontId="68" fillId="6" borderId="15" applyNumberFormat="0" applyAlignment="0" applyProtection="0">
      <alignment vertical="center"/>
    </xf>
    <xf numFmtId="0" fontId="69" fillId="0" borderId="16" applyNumberFormat="0" applyFill="0" applyAlignment="0" applyProtection="0">
      <alignment vertical="center"/>
    </xf>
    <xf numFmtId="0" fontId="70" fillId="0" borderId="17" applyNumberFormat="0" applyFill="0" applyAlignment="0" applyProtection="0">
      <alignment vertical="center"/>
    </xf>
    <xf numFmtId="0" fontId="71" fillId="7" borderId="0" applyNumberFormat="0" applyBorder="0" applyAlignment="0" applyProtection="0">
      <alignment vertical="center"/>
    </xf>
    <xf numFmtId="0" fontId="72" fillId="8" borderId="0" applyNumberFormat="0" applyBorder="0" applyAlignment="0" applyProtection="0">
      <alignment vertical="center"/>
    </xf>
    <xf numFmtId="0" fontId="73" fillId="9" borderId="0" applyNumberFormat="0" applyBorder="0" applyAlignment="0" applyProtection="0">
      <alignment vertical="center"/>
    </xf>
    <xf numFmtId="0" fontId="74" fillId="10" borderId="0" applyNumberFormat="0" applyBorder="0" applyAlignment="0" applyProtection="0">
      <alignment vertical="center"/>
    </xf>
    <xf numFmtId="0" fontId="75" fillId="11" borderId="0" applyNumberFormat="0" applyBorder="0" applyAlignment="0" applyProtection="0">
      <alignment vertical="center"/>
    </xf>
    <xf numFmtId="0" fontId="75" fillId="12" borderId="0" applyNumberFormat="0" applyBorder="0" applyAlignment="0" applyProtection="0">
      <alignment vertical="center"/>
    </xf>
    <xf numFmtId="0" fontId="74" fillId="13" borderId="0" applyNumberFormat="0" applyBorder="0" applyAlignment="0" applyProtection="0">
      <alignment vertical="center"/>
    </xf>
    <xf numFmtId="0" fontId="74" fillId="14" borderId="0" applyNumberFormat="0" applyBorder="0" applyAlignment="0" applyProtection="0">
      <alignment vertical="center"/>
    </xf>
    <xf numFmtId="0" fontId="75" fillId="15" borderId="0" applyNumberFormat="0" applyBorder="0" applyAlignment="0" applyProtection="0">
      <alignment vertical="center"/>
    </xf>
    <xf numFmtId="0" fontId="75" fillId="16" borderId="0" applyNumberFormat="0" applyBorder="0" applyAlignment="0" applyProtection="0">
      <alignment vertical="center"/>
    </xf>
    <xf numFmtId="0" fontId="74" fillId="17" borderId="0" applyNumberFormat="0" applyBorder="0" applyAlignment="0" applyProtection="0">
      <alignment vertical="center"/>
    </xf>
    <xf numFmtId="0" fontId="74" fillId="18" borderId="0" applyNumberFormat="0" applyBorder="0" applyAlignment="0" applyProtection="0">
      <alignment vertical="center"/>
    </xf>
    <xf numFmtId="0" fontId="75" fillId="19" borderId="0" applyNumberFormat="0" applyBorder="0" applyAlignment="0" applyProtection="0">
      <alignment vertical="center"/>
    </xf>
    <xf numFmtId="0" fontId="75" fillId="20" borderId="0" applyNumberFormat="0" applyBorder="0" applyAlignment="0" applyProtection="0">
      <alignment vertical="center"/>
    </xf>
    <xf numFmtId="0" fontId="74" fillId="21" borderId="0" applyNumberFormat="0" applyBorder="0" applyAlignment="0" applyProtection="0">
      <alignment vertical="center"/>
    </xf>
    <xf numFmtId="0" fontId="74" fillId="22" borderId="0" applyNumberFormat="0" applyBorder="0" applyAlignment="0" applyProtection="0">
      <alignment vertical="center"/>
    </xf>
    <xf numFmtId="0" fontId="75" fillId="23" borderId="0" applyNumberFormat="0" applyBorder="0" applyAlignment="0" applyProtection="0">
      <alignment vertical="center"/>
    </xf>
    <xf numFmtId="0" fontId="75" fillId="24" borderId="0" applyNumberFormat="0" applyBorder="0" applyAlignment="0" applyProtection="0">
      <alignment vertical="center"/>
    </xf>
    <xf numFmtId="0" fontId="74" fillId="25" borderId="0" applyNumberFormat="0" applyBorder="0" applyAlignment="0" applyProtection="0">
      <alignment vertical="center"/>
    </xf>
    <xf numFmtId="0" fontId="74" fillId="26" borderId="0" applyNumberFormat="0" applyBorder="0" applyAlignment="0" applyProtection="0">
      <alignment vertical="center"/>
    </xf>
    <xf numFmtId="0" fontId="75" fillId="27" borderId="0" applyNumberFormat="0" applyBorder="0" applyAlignment="0" applyProtection="0">
      <alignment vertical="center"/>
    </xf>
    <xf numFmtId="0" fontId="75" fillId="28" borderId="0" applyNumberFormat="0" applyBorder="0" applyAlignment="0" applyProtection="0">
      <alignment vertical="center"/>
    </xf>
    <xf numFmtId="0" fontId="74" fillId="29" borderId="0" applyNumberFormat="0" applyBorder="0" applyAlignment="0" applyProtection="0">
      <alignment vertical="center"/>
    </xf>
    <xf numFmtId="0" fontId="74" fillId="30" borderId="0" applyNumberFormat="0" applyBorder="0" applyAlignment="0" applyProtection="0">
      <alignment vertical="center"/>
    </xf>
    <xf numFmtId="0" fontId="75" fillId="31" borderId="0" applyNumberFormat="0" applyBorder="0" applyAlignment="0" applyProtection="0">
      <alignment vertical="center"/>
    </xf>
    <xf numFmtId="0" fontId="75" fillId="32" borderId="0" applyNumberFormat="0" applyBorder="0" applyAlignment="0" applyProtection="0">
      <alignment vertical="center"/>
    </xf>
    <xf numFmtId="0" fontId="74" fillId="33" borderId="0" applyNumberFormat="0" applyBorder="0" applyAlignment="0" applyProtection="0">
      <alignment vertical="center"/>
    </xf>
    <xf numFmtId="0" fontId="76" fillId="0" borderId="18" applyNumberFormat="0" applyFill="0" applyAlignment="0" applyProtection="0">
      <alignment vertical="center"/>
    </xf>
    <xf numFmtId="0" fontId="0" fillId="0" borderId="0">
      <alignment vertical="center"/>
    </xf>
    <xf numFmtId="0" fontId="0" fillId="0" borderId="0">
      <alignment vertical="center"/>
    </xf>
    <xf numFmtId="0" fontId="77" fillId="34" borderId="0" applyNumberFormat="0" applyBorder="0" applyAlignment="0" applyProtection="0">
      <alignment vertical="center"/>
    </xf>
    <xf numFmtId="0" fontId="47" fillId="0" borderId="19" applyNumberFormat="0" applyFill="0" applyAlignment="0" applyProtection="0">
      <alignment vertical="center"/>
    </xf>
    <xf numFmtId="0" fontId="78" fillId="35" borderId="0" applyNumberFormat="0" applyBorder="0" applyAlignment="0" applyProtection="0">
      <alignment vertical="center"/>
    </xf>
    <xf numFmtId="0" fontId="79" fillId="0" borderId="20" applyNumberFormat="0" applyFill="0" applyProtection="0">
      <alignment horizontal="center" vertical="center"/>
    </xf>
    <xf numFmtId="0" fontId="80" fillId="0" borderId="0">
      <alignment vertical="center"/>
    </xf>
    <xf numFmtId="0" fontId="18" fillId="0" borderId="0">
      <alignment vertical="center"/>
    </xf>
    <xf numFmtId="9" fontId="18" fillId="0" borderId="0" applyFont="0" applyFill="0" applyBorder="0" applyAlignment="0" applyProtection="0">
      <alignment vertical="center"/>
    </xf>
    <xf numFmtId="0" fontId="78" fillId="36" borderId="0" applyNumberFormat="0" applyBorder="0" applyAlignment="0" applyProtection="0">
      <alignment vertical="center"/>
    </xf>
    <xf numFmtId="0" fontId="81" fillId="37" borderId="0" applyNumberFormat="0" applyBorder="0" applyAlignment="0" applyProtection="0">
      <alignment vertical="center"/>
    </xf>
    <xf numFmtId="0" fontId="82" fillId="0" borderId="0">
      <alignment horizontal="center" vertical="center" wrapText="1"/>
      <protection locked="0"/>
    </xf>
    <xf numFmtId="0" fontId="18" fillId="0" borderId="0">
      <alignment vertical="center"/>
    </xf>
    <xf numFmtId="0" fontId="15" fillId="38" borderId="0" applyNumberFormat="0" applyBorder="0" applyAlignment="0" applyProtection="0">
      <alignment vertical="center"/>
    </xf>
    <xf numFmtId="0" fontId="0" fillId="0" borderId="0">
      <alignment vertical="center"/>
    </xf>
    <xf numFmtId="0" fontId="18" fillId="0" borderId="0">
      <alignment vertical="center"/>
    </xf>
    <xf numFmtId="0" fontId="78" fillId="39" borderId="0" applyNumberFormat="0" applyBorder="0" applyAlignment="0" applyProtection="0">
      <alignment vertical="center"/>
    </xf>
    <xf numFmtId="0" fontId="81" fillId="40" borderId="0" applyNumberFormat="0" applyBorder="0" applyAlignment="0" applyProtection="0">
      <alignment vertical="center"/>
    </xf>
    <xf numFmtId="0" fontId="83" fillId="41" borderId="1" applyNumberFormat="0" applyBorder="0" applyAlignment="0" applyProtection="0">
      <alignment vertical="center"/>
    </xf>
    <xf numFmtId="0" fontId="78" fillId="42" borderId="0" applyNumberFormat="0" applyBorder="0" applyAlignment="0" applyProtection="0">
      <alignment vertical="center"/>
    </xf>
    <xf numFmtId="176" fontId="84" fillId="0" borderId="20" applyFill="0" applyProtection="0">
      <alignment horizontal="right" vertical="center"/>
    </xf>
    <xf numFmtId="0" fontId="77" fillId="39" borderId="0" applyNumberFormat="0" applyBorder="0" applyAlignment="0" applyProtection="0">
      <alignment vertical="center"/>
    </xf>
    <xf numFmtId="0" fontId="85" fillId="43" borderId="0" applyNumberFormat="0" applyBorder="0" applyAlignment="0" applyProtection="0">
      <alignment vertical="center"/>
    </xf>
    <xf numFmtId="0" fontId="78" fillId="36" borderId="0" applyNumberFormat="0" applyBorder="0" applyAlignment="0" applyProtection="0">
      <alignment vertical="center"/>
    </xf>
    <xf numFmtId="0" fontId="77" fillId="44" borderId="0" applyNumberFormat="0" applyBorder="0" applyAlignment="0" applyProtection="0">
      <alignment vertical="center"/>
    </xf>
    <xf numFmtId="0" fontId="86" fillId="37" borderId="0" applyNumberFormat="0" applyBorder="0" applyAlignment="0" applyProtection="0">
      <alignment vertical="center"/>
    </xf>
    <xf numFmtId="0" fontId="77" fillId="45" borderId="0" applyNumberFormat="0" applyBorder="0" applyAlignment="0" applyProtection="0">
      <alignment vertical="center"/>
    </xf>
    <xf numFmtId="0" fontId="18" fillId="0" borderId="0">
      <alignment vertical="center"/>
    </xf>
    <xf numFmtId="0" fontId="87" fillId="0" borderId="0">
      <alignment vertical="center"/>
    </xf>
    <xf numFmtId="0" fontId="78" fillId="39" borderId="0" applyNumberFormat="0" applyBorder="0" applyAlignment="0" applyProtection="0">
      <alignment vertical="center"/>
    </xf>
    <xf numFmtId="0" fontId="78" fillId="46" borderId="0" applyNumberFormat="0" applyBorder="0" applyAlignment="0" applyProtection="0">
      <alignment vertical="center"/>
    </xf>
    <xf numFmtId="0" fontId="78" fillId="42" borderId="0" applyNumberFormat="0" applyBorder="0" applyAlignment="0" applyProtection="0">
      <alignment vertical="center"/>
    </xf>
    <xf numFmtId="9" fontId="18" fillId="0" borderId="0" applyFont="0" applyFill="0" applyBorder="0" applyAlignment="0" applyProtection="0">
      <alignment vertical="center"/>
    </xf>
    <xf numFmtId="0" fontId="88" fillId="0" borderId="0" applyNumberFormat="0" applyFill="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77" fillId="43" borderId="0" applyNumberFormat="0" applyBorder="0" applyAlignment="0" applyProtection="0">
      <alignment vertical="center"/>
    </xf>
    <xf numFmtId="0" fontId="89" fillId="0" borderId="21" applyNumberFormat="0" applyFill="0" applyAlignment="0" applyProtection="0">
      <alignment vertical="center"/>
    </xf>
    <xf numFmtId="0" fontId="78" fillId="46" borderId="0" applyNumberFormat="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18" fillId="0" borderId="0">
      <alignment vertical="center"/>
    </xf>
    <xf numFmtId="0" fontId="90" fillId="43" borderId="0" applyNumberFormat="0" applyBorder="0" applyAlignment="0" applyProtection="0">
      <alignment vertical="center"/>
    </xf>
    <xf numFmtId="0" fontId="87" fillId="0" borderId="0">
      <alignment vertical="center"/>
    </xf>
    <xf numFmtId="0" fontId="77" fillId="43" borderId="0" applyNumberFormat="0" applyBorder="0" applyAlignment="0" applyProtection="0">
      <alignment vertical="center"/>
    </xf>
    <xf numFmtId="0" fontId="78" fillId="36" borderId="0" applyNumberFormat="0" applyBorder="0" applyAlignment="0" applyProtection="0">
      <alignment vertical="center"/>
    </xf>
    <xf numFmtId="0" fontId="78" fillId="39" borderId="0" applyNumberFormat="0" applyBorder="0" applyAlignment="0" applyProtection="0">
      <alignment vertical="center"/>
    </xf>
    <xf numFmtId="9" fontId="18" fillId="0" borderId="0" applyFont="0" applyFill="0" applyBorder="0" applyAlignment="0" applyProtection="0">
      <alignment vertical="center"/>
    </xf>
    <xf numFmtId="0" fontId="78" fillId="39" borderId="0" applyNumberFormat="0" applyBorder="0" applyAlignment="0" applyProtection="0">
      <alignment vertical="center"/>
    </xf>
    <xf numFmtId="0" fontId="0" fillId="46" borderId="0" applyNumberFormat="0" applyBorder="0" applyAlignment="0" applyProtection="0">
      <alignment vertical="center"/>
    </xf>
    <xf numFmtId="0" fontId="0" fillId="0" borderId="0">
      <alignment vertical="center"/>
    </xf>
    <xf numFmtId="0" fontId="0" fillId="0" borderId="0">
      <alignment vertical="center"/>
    </xf>
    <xf numFmtId="0" fontId="18" fillId="0" borderId="0">
      <alignment vertical="center"/>
    </xf>
    <xf numFmtId="0" fontId="91" fillId="0" borderId="0" applyNumberFormat="0" applyFill="0" applyBorder="0" applyAlignment="0" applyProtection="0">
      <alignment vertical="center"/>
    </xf>
    <xf numFmtId="0" fontId="92" fillId="0" borderId="22">
      <alignment horizontal="center" vertical="center"/>
    </xf>
    <xf numFmtId="0" fontId="90" fillId="47" borderId="0" applyNumberFormat="0" applyBorder="0" applyAlignment="0" applyProtection="0">
      <alignment vertical="center"/>
    </xf>
    <xf numFmtId="0" fontId="77" fillId="44" borderId="0" applyNumberFormat="0" applyBorder="0" applyAlignment="0" applyProtection="0">
      <alignment vertical="center"/>
    </xf>
    <xf numFmtId="0" fontId="93" fillId="38" borderId="23" applyNumberFormat="0" applyAlignment="0" applyProtection="0">
      <alignment vertical="center"/>
    </xf>
    <xf numFmtId="0" fontId="0" fillId="37" borderId="0" applyNumberFormat="0" applyBorder="0" applyAlignment="0" applyProtection="0">
      <alignment vertical="center"/>
    </xf>
    <xf numFmtId="0" fontId="94" fillId="48" borderId="0" applyNumberFormat="0" applyBorder="0" applyAlignment="0" applyProtection="0">
      <alignment vertical="center"/>
    </xf>
    <xf numFmtId="0" fontId="0" fillId="0" borderId="0">
      <alignment vertical="center"/>
    </xf>
    <xf numFmtId="0" fontId="0" fillId="0" borderId="0">
      <alignment vertical="center"/>
    </xf>
    <xf numFmtId="0" fontId="76" fillId="0" borderId="18" applyNumberFormat="0" applyFill="0" applyAlignment="0" applyProtection="0">
      <alignment vertical="center"/>
    </xf>
    <xf numFmtId="0" fontId="18" fillId="0" borderId="0">
      <alignment vertical="center"/>
    </xf>
    <xf numFmtId="0" fontId="91" fillId="0" borderId="0" applyNumberFormat="0" applyFill="0" applyBorder="0" applyAlignment="0" applyProtection="0">
      <alignment vertical="center"/>
    </xf>
    <xf numFmtId="43" fontId="0" fillId="0" borderId="0" applyFont="0" applyFill="0" applyBorder="0" applyAlignment="0" applyProtection="0">
      <alignment vertical="center"/>
    </xf>
    <xf numFmtId="0" fontId="84" fillId="0" borderId="8" applyNumberFormat="0" applyFill="0" applyProtection="0">
      <alignment horizontal="right" vertical="center"/>
    </xf>
    <xf numFmtId="0" fontId="0" fillId="0" borderId="0">
      <alignment vertical="center"/>
    </xf>
    <xf numFmtId="0" fontId="0" fillId="0" borderId="0">
      <alignment vertical="center"/>
    </xf>
    <xf numFmtId="0" fontId="76" fillId="0" borderId="18" applyNumberFormat="0" applyFill="0" applyAlignment="0" applyProtection="0">
      <alignment vertical="center"/>
    </xf>
    <xf numFmtId="0" fontId="95" fillId="0" borderId="0" applyNumberFormat="0" applyFill="0" applyBorder="0" applyAlignment="0" applyProtection="0">
      <alignment vertical="center"/>
    </xf>
    <xf numFmtId="0" fontId="15" fillId="41" borderId="0" applyNumberFormat="0" applyBorder="0" applyAlignment="0" applyProtection="0">
      <alignment vertical="center"/>
    </xf>
    <xf numFmtId="0" fontId="47" fillId="0" borderId="19" applyNumberFormat="0" applyFill="0" applyAlignment="0" applyProtection="0">
      <alignment vertical="center"/>
    </xf>
    <xf numFmtId="0" fontId="0" fillId="0" borderId="0">
      <alignment vertical="center"/>
    </xf>
    <xf numFmtId="0" fontId="0" fillId="0" borderId="0">
      <alignment vertical="center"/>
    </xf>
    <xf numFmtId="0" fontId="76" fillId="0" borderId="18" applyNumberFormat="0" applyFill="0" applyAlignment="0" applyProtection="0">
      <alignment vertical="center"/>
    </xf>
    <xf numFmtId="0" fontId="90" fillId="47" borderId="0" applyNumberFormat="0" applyBorder="0" applyAlignment="0" applyProtection="0">
      <alignment vertical="center"/>
    </xf>
    <xf numFmtId="0" fontId="15" fillId="38" borderId="0" applyNumberFormat="0" applyBorder="0" applyAlignment="0" applyProtection="0">
      <alignment vertical="center"/>
    </xf>
    <xf numFmtId="0" fontId="96" fillId="42" borderId="24" applyNumberFormat="0" applyAlignment="0" applyProtection="0">
      <alignment vertical="center"/>
    </xf>
    <xf numFmtId="0" fontId="18" fillId="0" borderId="0" applyNumberFormat="0" applyFont="0" applyFill="0" applyBorder="0" applyAlignment="0" applyProtection="0">
      <alignment horizontal="left" vertical="center"/>
    </xf>
    <xf numFmtId="0" fontId="86" fillId="37" borderId="0" applyNumberFormat="0" applyBorder="0" applyAlignment="0" applyProtection="0">
      <alignment vertical="center"/>
    </xf>
    <xf numFmtId="0" fontId="15" fillId="38" borderId="0" applyNumberFormat="0" applyBorder="0" applyAlignment="0" applyProtection="0">
      <alignment vertical="center"/>
    </xf>
    <xf numFmtId="0" fontId="0" fillId="0" borderId="0">
      <alignment vertical="center"/>
    </xf>
    <xf numFmtId="0" fontId="0" fillId="0" borderId="0">
      <alignment vertical="center"/>
    </xf>
    <xf numFmtId="0" fontId="76" fillId="0" borderId="18" applyNumberFormat="0" applyFill="0" applyAlignment="0" applyProtection="0">
      <alignment vertical="center"/>
    </xf>
    <xf numFmtId="0" fontId="97" fillId="38" borderId="25" applyNumberFormat="0" applyAlignment="0" applyProtection="0">
      <alignment vertical="center"/>
    </xf>
    <xf numFmtId="0" fontId="98" fillId="0" borderId="0">
      <alignment vertical="center"/>
    </xf>
    <xf numFmtId="0" fontId="18" fillId="0" borderId="0">
      <alignment vertical="center"/>
    </xf>
    <xf numFmtId="0" fontId="77" fillId="38" borderId="0" applyNumberFormat="0" applyBorder="0" applyAlignment="0" applyProtection="0">
      <alignment vertical="center"/>
    </xf>
    <xf numFmtId="0" fontId="89" fillId="0" borderId="21" applyNumberFormat="0" applyFill="0" applyAlignment="0" applyProtection="0">
      <alignment vertical="center"/>
    </xf>
    <xf numFmtId="0" fontId="78" fillId="39" borderId="0" applyNumberFormat="0" applyBorder="0" applyAlignment="0" applyProtection="0">
      <alignment vertical="center"/>
    </xf>
    <xf numFmtId="0" fontId="99" fillId="0" borderId="0">
      <alignment vertical="center"/>
    </xf>
    <xf numFmtId="0" fontId="89" fillId="0" borderId="21" applyNumberFormat="0" applyFill="0" applyAlignment="0" applyProtection="0">
      <alignment vertical="center"/>
    </xf>
    <xf numFmtId="0" fontId="78" fillId="39" borderId="0" applyNumberFormat="0" applyBorder="0" applyAlignment="0" applyProtection="0">
      <alignment vertical="center"/>
    </xf>
    <xf numFmtId="0" fontId="80" fillId="0" borderId="0">
      <alignment vertical="center"/>
    </xf>
    <xf numFmtId="0" fontId="15" fillId="41" borderId="0" applyNumberFormat="0" applyBorder="0" applyAlignment="0" applyProtection="0">
      <alignment vertical="center"/>
    </xf>
    <xf numFmtId="0" fontId="18" fillId="0" borderId="0">
      <alignment vertical="center"/>
    </xf>
    <xf numFmtId="0" fontId="94" fillId="48" borderId="0" applyNumberFormat="0" applyBorder="0" applyAlignment="0" applyProtection="0">
      <alignment vertical="center"/>
    </xf>
    <xf numFmtId="0" fontId="18" fillId="0" borderId="0">
      <alignment vertical="center"/>
    </xf>
    <xf numFmtId="0" fontId="15" fillId="41" borderId="0" applyNumberFormat="0" applyBorder="0" applyAlignment="0" applyProtection="0">
      <alignment vertical="center"/>
    </xf>
    <xf numFmtId="0" fontId="94" fillId="48" borderId="0" applyNumberFormat="0" applyBorder="0" applyAlignment="0" applyProtection="0">
      <alignment vertical="center"/>
    </xf>
    <xf numFmtId="0" fontId="80" fillId="0" borderId="0">
      <alignment vertical="center"/>
    </xf>
    <xf numFmtId="0" fontId="87" fillId="0" borderId="0">
      <alignment vertical="center"/>
    </xf>
    <xf numFmtId="0" fontId="99" fillId="0" borderId="0">
      <alignment vertical="center"/>
    </xf>
    <xf numFmtId="0" fontId="99" fillId="0" borderId="0">
      <alignment vertical="center"/>
    </xf>
    <xf numFmtId="0" fontId="87" fillId="0" borderId="0">
      <alignment vertical="center"/>
    </xf>
    <xf numFmtId="0" fontId="15" fillId="41" borderId="0" applyNumberFormat="0" applyBorder="0" applyAlignment="0" applyProtection="0">
      <alignment vertical="center"/>
    </xf>
    <xf numFmtId="9" fontId="18" fillId="0" borderId="0" applyFont="0" applyFill="0" applyBorder="0" applyAlignment="0" applyProtection="0">
      <alignment vertical="center"/>
    </xf>
    <xf numFmtId="0" fontId="80" fillId="0" borderId="0">
      <alignment vertical="center"/>
    </xf>
    <xf numFmtId="0" fontId="18" fillId="0" borderId="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80" fillId="0" borderId="0">
      <alignment vertical="center"/>
    </xf>
    <xf numFmtId="9" fontId="18" fillId="0" borderId="0" applyFont="0" applyFill="0" applyBorder="0" applyAlignment="0" applyProtection="0">
      <alignment vertical="center"/>
    </xf>
    <xf numFmtId="0" fontId="80" fillId="0" borderId="0">
      <alignment vertical="center"/>
    </xf>
    <xf numFmtId="49" fontId="18" fillId="0" borderId="0" applyFont="0" applyFill="0" applyBorder="0" applyAlignment="0" applyProtection="0">
      <alignment vertical="center"/>
    </xf>
    <xf numFmtId="0" fontId="100" fillId="0" borderId="0" applyNumberFormat="0" applyFill="0" applyBorder="0" applyAlignment="0" applyProtection="0">
      <alignment vertical="top"/>
      <protection locked="0"/>
    </xf>
    <xf numFmtId="0" fontId="0" fillId="0" borderId="0">
      <alignment vertical="center"/>
    </xf>
    <xf numFmtId="0" fontId="87" fillId="0" borderId="0">
      <alignment vertical="center"/>
    </xf>
    <xf numFmtId="0" fontId="18" fillId="0" borderId="0">
      <alignment vertical="center"/>
    </xf>
    <xf numFmtId="0" fontId="15" fillId="41" borderId="0" applyNumberFormat="0" applyBorder="0" applyAlignment="0" applyProtection="0">
      <alignment vertical="center"/>
    </xf>
    <xf numFmtId="0" fontId="94" fillId="48" borderId="0" applyNumberFormat="0" applyBorder="0" applyAlignment="0" applyProtection="0">
      <alignment vertical="center"/>
    </xf>
    <xf numFmtId="0" fontId="80" fillId="0" borderId="0">
      <alignment vertical="center"/>
    </xf>
    <xf numFmtId="0" fontId="18" fillId="0" borderId="0">
      <alignment vertical="center"/>
    </xf>
    <xf numFmtId="9" fontId="18" fillId="0" borderId="0" applyFont="0" applyFill="0" applyBorder="0" applyAlignment="0" applyProtection="0">
      <alignment vertical="center"/>
    </xf>
    <xf numFmtId="0" fontId="101" fillId="43" borderId="0" applyNumberFormat="0" applyBorder="0" applyAlignment="0" applyProtection="0">
      <alignment vertical="center"/>
    </xf>
    <xf numFmtId="0" fontId="80" fillId="0" borderId="0">
      <alignment vertical="center"/>
    </xf>
    <xf numFmtId="0" fontId="80" fillId="0" borderId="0">
      <alignment vertical="center"/>
    </xf>
    <xf numFmtId="0" fontId="100" fillId="0" borderId="0" applyNumberFormat="0" applyFill="0" applyBorder="0" applyAlignment="0" applyProtection="0">
      <alignment vertical="top"/>
      <protection locked="0"/>
    </xf>
    <xf numFmtId="0" fontId="78" fillId="36" borderId="0" applyNumberFormat="0" applyBorder="0" applyAlignment="0" applyProtection="0">
      <alignment vertical="center"/>
    </xf>
    <xf numFmtId="49" fontId="18" fillId="0" borderId="0" applyFont="0" applyFill="0" applyBorder="0" applyAlignment="0" applyProtection="0">
      <alignment vertical="center"/>
    </xf>
    <xf numFmtId="0" fontId="78" fillId="46" borderId="0" applyNumberFormat="0" applyBorder="0" applyAlignment="0" applyProtection="0">
      <alignment vertical="center"/>
    </xf>
    <xf numFmtId="0" fontId="18" fillId="0" borderId="0">
      <alignment vertical="center"/>
    </xf>
    <xf numFmtId="0" fontId="80" fillId="0" borderId="0">
      <alignment vertical="center"/>
    </xf>
    <xf numFmtId="0" fontId="18" fillId="0" borderId="0">
      <alignment vertical="center"/>
    </xf>
    <xf numFmtId="0" fontId="80" fillId="0" borderId="0">
      <alignment vertical="center"/>
    </xf>
    <xf numFmtId="0" fontId="80" fillId="0" borderId="0">
      <alignment vertical="center"/>
    </xf>
    <xf numFmtId="0" fontId="80" fillId="0" borderId="0">
      <alignment vertical="center"/>
    </xf>
    <xf numFmtId="0" fontId="102" fillId="0" borderId="26" applyNumberFormat="0" applyFill="0" applyAlignment="0" applyProtection="0">
      <alignment vertical="center"/>
    </xf>
    <xf numFmtId="10" fontId="18" fillId="0" borderId="0" applyFont="0" applyFill="0" applyBorder="0" applyAlignment="0" applyProtection="0">
      <alignment vertical="center"/>
    </xf>
    <xf numFmtId="9" fontId="18" fillId="0" borderId="0" applyFont="0" applyFill="0" applyBorder="0" applyAlignment="0" applyProtection="0">
      <alignment vertical="center"/>
    </xf>
    <xf numFmtId="0" fontId="80" fillId="0" borderId="0">
      <alignment vertical="center"/>
    </xf>
    <xf numFmtId="0" fontId="100" fillId="0" borderId="0" applyNumberFormat="0" applyFill="0" applyBorder="0" applyAlignment="0" applyProtection="0">
      <alignment vertical="top"/>
      <protection locked="0"/>
    </xf>
    <xf numFmtId="0" fontId="78" fillId="36" borderId="0" applyNumberFormat="0" applyBorder="0" applyAlignment="0" applyProtection="0">
      <alignment vertical="center"/>
    </xf>
    <xf numFmtId="0" fontId="80" fillId="0" borderId="0">
      <alignment vertical="center"/>
    </xf>
    <xf numFmtId="0" fontId="80" fillId="0" borderId="0">
      <alignment vertical="center"/>
    </xf>
    <xf numFmtId="0" fontId="78" fillId="35" borderId="0" applyNumberFormat="0" applyBorder="0" applyAlignment="0" applyProtection="0">
      <alignment vertical="center"/>
    </xf>
    <xf numFmtId="0" fontId="84" fillId="0" borderId="0">
      <alignment vertical="center"/>
    </xf>
    <xf numFmtId="0" fontId="87" fillId="0" borderId="0">
      <alignment vertical="center"/>
    </xf>
    <xf numFmtId="0" fontId="103" fillId="0" borderId="0" applyNumberFormat="0" applyFill="0" applyBorder="0" applyAlignment="0" applyProtection="0">
      <alignment vertical="center"/>
    </xf>
    <xf numFmtId="0" fontId="0" fillId="37" borderId="0" applyNumberFormat="0" applyBorder="0" applyAlignment="0" applyProtection="0">
      <alignment vertical="center"/>
    </xf>
    <xf numFmtId="0" fontId="18" fillId="0" borderId="0">
      <alignment vertical="center"/>
    </xf>
    <xf numFmtId="0" fontId="76" fillId="0" borderId="18" applyNumberFormat="0" applyFill="0" applyAlignment="0" applyProtection="0">
      <alignment vertical="center"/>
    </xf>
    <xf numFmtId="0" fontId="0" fillId="37" borderId="0" applyNumberFormat="0" applyBorder="0" applyAlignment="0" applyProtection="0">
      <alignment vertical="center"/>
    </xf>
    <xf numFmtId="0" fontId="77" fillId="49" borderId="0" applyNumberFormat="0" applyBorder="0" applyAlignment="0" applyProtection="0">
      <alignment vertical="center"/>
    </xf>
    <xf numFmtId="0" fontId="0" fillId="50" borderId="0" applyNumberFormat="0" applyBorder="0" applyAlignment="0" applyProtection="0">
      <alignment vertical="center"/>
    </xf>
    <xf numFmtId="0" fontId="15" fillId="50" borderId="0" applyNumberFormat="0" applyBorder="0" applyAlignment="0" applyProtection="0">
      <alignment vertical="center"/>
    </xf>
    <xf numFmtId="0" fontId="0" fillId="43" borderId="0" applyNumberFormat="0" applyBorder="0" applyAlignment="0" applyProtection="0">
      <alignment vertical="center"/>
    </xf>
    <xf numFmtId="0" fontId="0" fillId="43" borderId="0" applyNumberFormat="0" applyBorder="0" applyAlignment="0" applyProtection="0">
      <alignment vertical="center"/>
    </xf>
    <xf numFmtId="0" fontId="77" fillId="51" borderId="0" applyNumberFormat="0" applyBorder="0" applyAlignment="0" applyProtection="0">
      <alignment vertical="center"/>
    </xf>
    <xf numFmtId="0" fontId="0" fillId="43" borderId="0" applyNumberFormat="0" applyBorder="0" applyAlignment="0" applyProtection="0">
      <alignment vertical="center"/>
    </xf>
    <xf numFmtId="0" fontId="18" fillId="0" borderId="0">
      <alignment vertical="center"/>
    </xf>
    <xf numFmtId="0" fontId="0" fillId="41" borderId="0" applyNumberFormat="0" applyBorder="0" applyAlignment="0" applyProtection="0">
      <alignment vertical="center"/>
    </xf>
    <xf numFmtId="0" fontId="94" fillId="48" borderId="0" applyNumberFormat="0" applyBorder="0" applyAlignment="0" applyProtection="0">
      <alignment vertical="center"/>
    </xf>
    <xf numFmtId="0" fontId="0" fillId="41" borderId="0" applyNumberFormat="0" applyBorder="0" applyAlignment="0" applyProtection="0">
      <alignment vertical="center"/>
    </xf>
    <xf numFmtId="177" fontId="18" fillId="0" borderId="0" applyFont="0" applyFill="0" applyBorder="0" applyAlignment="0" applyProtection="0">
      <alignment vertical="center"/>
    </xf>
    <xf numFmtId="0" fontId="18" fillId="0" borderId="0">
      <alignment vertical="center"/>
    </xf>
    <xf numFmtId="0" fontId="0" fillId="40" borderId="0" applyNumberFormat="0" applyBorder="0" applyAlignment="0" applyProtection="0">
      <alignment vertical="center"/>
    </xf>
    <xf numFmtId="0" fontId="18" fillId="0" borderId="0">
      <alignment vertical="center"/>
    </xf>
    <xf numFmtId="0" fontId="0" fillId="40" borderId="0" applyNumberFormat="0" applyBorder="0" applyAlignment="0" applyProtection="0">
      <alignment vertical="center"/>
    </xf>
    <xf numFmtId="0" fontId="78" fillId="51" borderId="0" applyNumberFormat="0" applyBorder="0" applyAlignment="0" applyProtection="0">
      <alignment vertical="center"/>
    </xf>
    <xf numFmtId="0" fontId="18" fillId="0" borderId="0">
      <alignment vertical="center"/>
    </xf>
    <xf numFmtId="0" fontId="0" fillId="47"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15" fillId="41" borderId="0" applyNumberFormat="0" applyBorder="0" applyAlignment="0" applyProtection="0">
      <alignment vertical="center"/>
    </xf>
    <xf numFmtId="0" fontId="0" fillId="51" borderId="0" applyNumberFormat="0" applyBorder="0" applyAlignment="0" applyProtection="0">
      <alignment vertical="center"/>
    </xf>
    <xf numFmtId="0" fontId="88" fillId="0" borderId="0" applyNumberFormat="0" applyFill="0" applyBorder="0" applyAlignment="0" applyProtection="0">
      <alignment vertical="center"/>
    </xf>
    <xf numFmtId="0" fontId="0" fillId="48" borderId="0" applyNumberFormat="0" applyBorder="0" applyAlignment="0" applyProtection="0">
      <alignment vertical="center"/>
    </xf>
    <xf numFmtId="0" fontId="18" fillId="0" borderId="0">
      <alignment vertical="center"/>
    </xf>
    <xf numFmtId="0" fontId="0" fillId="48" borderId="0" applyNumberFormat="0" applyBorder="0" applyAlignment="0" applyProtection="0">
      <alignment vertical="center"/>
    </xf>
    <xf numFmtId="0" fontId="78" fillId="36" borderId="0" applyNumberFormat="0" applyBorder="0" applyAlignment="0" applyProtection="0">
      <alignment vertical="center"/>
    </xf>
    <xf numFmtId="0" fontId="104" fillId="0" borderId="1">
      <alignment horizontal="left" vertical="center"/>
    </xf>
    <xf numFmtId="0" fontId="0" fillId="46" borderId="0" applyNumberFormat="0" applyBorder="0" applyAlignment="0" applyProtection="0">
      <alignment vertical="center"/>
    </xf>
    <xf numFmtId="0" fontId="18" fillId="0" borderId="0">
      <alignment vertical="center"/>
    </xf>
    <xf numFmtId="0" fontId="0" fillId="43" borderId="0" applyNumberFormat="0" applyBorder="0" applyAlignment="0" applyProtection="0">
      <alignment vertical="center"/>
    </xf>
    <xf numFmtId="0" fontId="18" fillId="0" borderId="0">
      <alignment vertical="center"/>
    </xf>
    <xf numFmtId="0" fontId="0" fillId="43" borderId="0" applyNumberFormat="0" applyBorder="0" applyAlignment="0" applyProtection="0">
      <alignment vertical="center"/>
    </xf>
    <xf numFmtId="0" fontId="98" fillId="0" borderId="0">
      <alignment vertical="center"/>
    </xf>
    <xf numFmtId="0" fontId="0" fillId="45" borderId="0" applyNumberFormat="0" applyBorder="0" applyAlignment="0" applyProtection="0">
      <alignment vertical="center"/>
    </xf>
    <xf numFmtId="0" fontId="98" fillId="0" borderId="0">
      <alignment vertical="center"/>
    </xf>
    <xf numFmtId="0" fontId="0" fillId="51" borderId="0" applyNumberFormat="0" applyBorder="0" applyAlignment="0" applyProtection="0">
      <alignment vertical="center"/>
    </xf>
    <xf numFmtId="0" fontId="0" fillId="51" borderId="0" applyNumberFormat="0" applyBorder="0" applyAlignment="0" applyProtection="0">
      <alignment vertical="center"/>
    </xf>
    <xf numFmtId="0" fontId="0" fillId="52" borderId="0" applyNumberFormat="0" applyBorder="0" applyAlignment="0" applyProtection="0">
      <alignment vertical="center"/>
    </xf>
    <xf numFmtId="0" fontId="91" fillId="0" borderId="0" applyNumberFormat="0" applyFill="0" applyBorder="0" applyAlignment="0" applyProtection="0">
      <alignment vertical="center"/>
    </xf>
    <xf numFmtId="43" fontId="0" fillId="0" borderId="0" applyFont="0" applyFill="0" applyBorder="0" applyAlignment="0" applyProtection="0">
      <alignment vertical="center"/>
    </xf>
    <xf numFmtId="0" fontId="0" fillId="46" borderId="0" applyNumberFormat="0" applyBorder="0" applyAlignment="0" applyProtection="0">
      <alignment vertical="center"/>
    </xf>
    <xf numFmtId="0" fontId="18" fillId="0" borderId="0">
      <alignment vertical="center"/>
    </xf>
    <xf numFmtId="0" fontId="97" fillId="38" borderId="25" applyNumberFormat="0" applyAlignment="0" applyProtection="0">
      <alignment vertical="center"/>
    </xf>
    <xf numFmtId="0" fontId="15" fillId="41" borderId="0" applyNumberFormat="0" applyBorder="0" applyAlignment="0" applyProtection="0">
      <alignment vertical="center"/>
    </xf>
    <xf numFmtId="0" fontId="0" fillId="47" borderId="0" applyNumberFormat="0" applyBorder="0" applyAlignment="0" applyProtection="0">
      <alignment vertical="center"/>
    </xf>
    <xf numFmtId="0" fontId="81" fillId="37" borderId="0" applyNumberFormat="0" applyBorder="0" applyAlignment="0" applyProtection="0">
      <alignment vertical="center"/>
    </xf>
    <xf numFmtId="0" fontId="0" fillId="38" borderId="0" applyNumberFormat="0" applyBorder="0" applyAlignment="0" applyProtection="0">
      <alignment vertical="center"/>
    </xf>
    <xf numFmtId="0" fontId="77" fillId="53" borderId="0" applyNumberFormat="0" applyBorder="0" applyAlignment="0" applyProtection="0">
      <alignment vertical="center"/>
    </xf>
    <xf numFmtId="0" fontId="97" fillId="38" borderId="25" applyNumberFormat="0" applyAlignment="0" applyProtection="0">
      <alignment vertical="center"/>
    </xf>
    <xf numFmtId="0" fontId="0" fillId="38" borderId="0" applyNumberFormat="0" applyBorder="0" applyAlignment="0" applyProtection="0">
      <alignment vertical="center"/>
    </xf>
    <xf numFmtId="0" fontId="81" fillId="37" borderId="0" applyNumberFormat="0" applyBorder="0" applyAlignment="0" applyProtection="0">
      <alignment vertical="center"/>
    </xf>
    <xf numFmtId="0" fontId="0" fillId="46" borderId="0" applyNumberFormat="0" applyBorder="0" applyAlignment="0" applyProtection="0">
      <alignment vertical="center"/>
    </xf>
    <xf numFmtId="0" fontId="94" fillId="48" borderId="0" applyNumberFormat="0" applyBorder="0" applyAlignment="0" applyProtection="0">
      <alignment vertical="center"/>
    </xf>
    <xf numFmtId="9" fontId="18" fillId="0" borderId="0" applyFont="0" applyFill="0" applyBorder="0" applyAlignment="0" applyProtection="0">
      <alignment vertical="center"/>
    </xf>
    <xf numFmtId="0" fontId="102" fillId="0" borderId="26" applyNumberFormat="0" applyFill="0" applyAlignment="0" applyProtection="0">
      <alignment vertical="center"/>
    </xf>
    <xf numFmtId="0" fontId="81" fillId="37" borderId="0" applyNumberFormat="0" applyBorder="0" applyAlignment="0" applyProtection="0">
      <alignment vertical="center"/>
    </xf>
    <xf numFmtId="0" fontId="0" fillId="40" borderId="0" applyNumberFormat="0" applyBorder="0" applyAlignment="0" applyProtection="0">
      <alignment vertical="center"/>
    </xf>
    <xf numFmtId="0" fontId="94" fillId="48" borderId="0" applyNumberFormat="0" applyBorder="0" applyAlignment="0" applyProtection="0">
      <alignment vertical="center"/>
    </xf>
    <xf numFmtId="9" fontId="18" fillId="0" borderId="0" applyFont="0" applyFill="0" applyBorder="0" applyAlignment="0" applyProtection="0">
      <alignment vertical="center"/>
    </xf>
    <xf numFmtId="0" fontId="78" fillId="54" borderId="0" applyNumberFormat="0" applyBorder="0" applyAlignment="0" applyProtection="0">
      <alignment vertical="center"/>
    </xf>
    <xf numFmtId="0" fontId="0" fillId="40" borderId="0" applyNumberFormat="0" applyBorder="0" applyAlignment="0" applyProtection="0">
      <alignment vertical="center"/>
    </xf>
    <xf numFmtId="0" fontId="81" fillId="37" borderId="0" applyNumberFormat="0" applyBorder="0" applyAlignment="0" applyProtection="0">
      <alignment vertical="center"/>
    </xf>
    <xf numFmtId="0" fontId="0" fillId="55" borderId="0" applyNumberFormat="0" applyBorder="0" applyAlignment="0" applyProtection="0">
      <alignment vertical="center"/>
    </xf>
    <xf numFmtId="0" fontId="93" fillId="38" borderId="23" applyNumberFormat="0" applyAlignment="0" applyProtection="0">
      <alignment vertical="center"/>
    </xf>
    <xf numFmtId="0" fontId="78" fillId="39" borderId="0" applyNumberFormat="0" applyBorder="0" applyAlignment="0" applyProtection="0">
      <alignment vertical="center"/>
    </xf>
    <xf numFmtId="0" fontId="77" fillId="48" borderId="0" applyNumberFormat="0" applyBorder="0" applyAlignment="0" applyProtection="0">
      <alignment vertical="center"/>
    </xf>
    <xf numFmtId="0" fontId="77" fillId="48" borderId="0" applyNumberFormat="0" applyBorder="0" applyAlignment="0" applyProtection="0">
      <alignment vertical="center"/>
    </xf>
    <xf numFmtId="0" fontId="81" fillId="37" borderId="0" applyNumberFormat="0" applyBorder="0" applyAlignment="0" applyProtection="0">
      <alignment vertical="center"/>
    </xf>
    <xf numFmtId="0" fontId="91" fillId="0" borderId="27" applyNumberFormat="0" applyFill="0" applyAlignment="0" applyProtection="0">
      <alignment vertical="center"/>
    </xf>
    <xf numFmtId="0" fontId="84" fillId="0" borderId="8" applyNumberFormat="0" applyFill="0" applyProtection="0">
      <alignment horizontal="left" vertical="center"/>
    </xf>
    <xf numFmtId="0" fontId="77" fillId="48" borderId="0" applyNumberFormat="0" applyBorder="0" applyAlignment="0" applyProtection="0">
      <alignment vertical="center"/>
    </xf>
    <xf numFmtId="9" fontId="18" fillId="0" borderId="0" applyFont="0" applyFill="0" applyBorder="0" applyAlignment="0" applyProtection="0">
      <alignment vertical="center"/>
    </xf>
    <xf numFmtId="0" fontId="77" fillId="48" borderId="0" applyNumberFormat="0" applyBorder="0" applyAlignment="0" applyProtection="0">
      <alignment vertical="center"/>
    </xf>
    <xf numFmtId="0" fontId="77" fillId="56" borderId="0" applyNumberFormat="0" applyBorder="0" applyAlignment="0" applyProtection="0">
      <alignment vertical="center"/>
    </xf>
    <xf numFmtId="0" fontId="77" fillId="56" borderId="0" applyNumberFormat="0" applyBorder="0" applyAlignment="0" applyProtection="0">
      <alignment vertical="center"/>
    </xf>
    <xf numFmtId="178" fontId="0" fillId="0" borderId="0" applyFont="0" applyFill="0" applyBorder="0" applyAlignment="0" applyProtection="0">
      <alignment vertical="center"/>
    </xf>
    <xf numFmtId="0" fontId="93" fillId="38" borderId="23" applyNumberFormat="0" applyAlignment="0" applyProtection="0">
      <alignment vertical="center"/>
    </xf>
    <xf numFmtId="0" fontId="18" fillId="0" borderId="0">
      <alignment vertical="center"/>
    </xf>
    <xf numFmtId="0" fontId="78" fillId="39" borderId="0" applyNumberFormat="0" applyBorder="0" applyAlignment="0" applyProtection="0">
      <alignment vertical="center"/>
    </xf>
    <xf numFmtId="0" fontId="77" fillId="43" borderId="0" applyNumberFormat="0" applyBorder="0" applyAlignment="0" applyProtection="0">
      <alignment vertical="center"/>
    </xf>
    <xf numFmtId="0" fontId="78" fillId="51" borderId="0" applyNumberFormat="0" applyBorder="0" applyAlignment="0" applyProtection="0">
      <alignment vertical="center"/>
    </xf>
    <xf numFmtId="0" fontId="0" fillId="0" borderId="0">
      <alignment vertical="center"/>
    </xf>
    <xf numFmtId="0" fontId="77" fillId="43" borderId="0" applyNumberFormat="0" applyBorder="0" applyAlignment="0" applyProtection="0">
      <alignment vertical="center"/>
    </xf>
    <xf numFmtId="0" fontId="0" fillId="0" borderId="0">
      <alignment vertical="center"/>
    </xf>
    <xf numFmtId="0" fontId="0" fillId="41" borderId="28" applyNumberFormat="0" applyFont="0" applyAlignment="0" applyProtection="0">
      <alignment vertical="center"/>
    </xf>
    <xf numFmtId="0" fontId="77" fillId="45" borderId="0" applyNumberFormat="0" applyBorder="0" applyAlignment="0" applyProtection="0">
      <alignment vertical="center"/>
    </xf>
    <xf numFmtId="0" fontId="78" fillId="39" borderId="0" applyNumberFormat="0" applyBorder="0" applyAlignment="0" applyProtection="0">
      <alignment vertical="center"/>
    </xf>
    <xf numFmtId="0" fontId="77" fillId="51" borderId="0" applyNumberFormat="0" applyBorder="0" applyAlignment="0" applyProtection="0">
      <alignment vertical="center"/>
    </xf>
    <xf numFmtId="0" fontId="77" fillId="51" borderId="0" applyNumberFormat="0" applyBorder="0" applyAlignment="0" applyProtection="0">
      <alignment vertical="center"/>
    </xf>
    <xf numFmtId="0" fontId="77" fillId="51" borderId="0" applyNumberFormat="0" applyBorder="0" applyAlignment="0" applyProtection="0">
      <alignment vertical="center"/>
    </xf>
    <xf numFmtId="0" fontId="15" fillId="50" borderId="0" applyNumberFormat="0" applyBorder="0" applyAlignment="0" applyProtection="0">
      <alignment vertical="center"/>
    </xf>
    <xf numFmtId="0" fontId="77" fillId="52" borderId="0" applyNumberFormat="0" applyBorder="0" applyAlignment="0" applyProtection="0">
      <alignment vertical="center"/>
    </xf>
    <xf numFmtId="0" fontId="15" fillId="50" borderId="0" applyNumberFormat="0" applyBorder="0" applyAlignment="0" applyProtection="0">
      <alignment vertical="center"/>
    </xf>
    <xf numFmtId="0" fontId="77" fillId="52" borderId="0" applyNumberFormat="0" applyBorder="0" applyAlignment="0" applyProtection="0">
      <alignment vertical="center"/>
    </xf>
    <xf numFmtId="0" fontId="47" fillId="0" borderId="19" applyNumberFormat="0" applyFill="0" applyAlignment="0" applyProtection="0">
      <alignment vertical="center"/>
    </xf>
    <xf numFmtId="0" fontId="78" fillId="39" borderId="0" applyNumberFormat="0" applyBorder="0" applyAlignment="0" applyProtection="0">
      <alignment vertical="center"/>
    </xf>
    <xf numFmtId="0" fontId="77" fillId="44" borderId="0" applyNumberFormat="0" applyBorder="0" applyAlignment="0" applyProtection="0">
      <alignment vertical="center"/>
    </xf>
    <xf numFmtId="0" fontId="77" fillId="44" borderId="0" applyNumberFormat="0" applyBorder="0" applyAlignment="0" applyProtection="0">
      <alignment vertical="center"/>
    </xf>
    <xf numFmtId="0" fontId="84" fillId="0" borderId="0" applyProtection="0">
      <alignment vertical="center"/>
    </xf>
    <xf numFmtId="0" fontId="18" fillId="0" borderId="0">
      <alignment vertical="center"/>
    </xf>
    <xf numFmtId="0" fontId="77" fillId="53" borderId="0" applyNumberFormat="0" applyBorder="0" applyAlignment="0" applyProtection="0">
      <alignment vertical="center"/>
    </xf>
    <xf numFmtId="0" fontId="89" fillId="0" borderId="21" applyNumberFormat="0" applyFill="0" applyAlignment="0" applyProtection="0">
      <alignment vertical="center"/>
    </xf>
    <xf numFmtId="0" fontId="77" fillId="38" borderId="0" applyNumberFormat="0" applyBorder="0" applyAlignment="0" applyProtection="0">
      <alignment vertical="center"/>
    </xf>
    <xf numFmtId="0" fontId="98" fillId="0" borderId="0">
      <alignment vertical="center"/>
    </xf>
    <xf numFmtId="0" fontId="18" fillId="0" borderId="0">
      <alignment vertical="center"/>
    </xf>
    <xf numFmtId="0" fontId="77" fillId="38" borderId="0" applyNumberFormat="0" applyBorder="0" applyAlignment="0" applyProtection="0">
      <alignment vertical="center"/>
    </xf>
    <xf numFmtId="0" fontId="18" fillId="0" borderId="0">
      <alignment vertical="center"/>
    </xf>
    <xf numFmtId="9" fontId="18" fillId="0" borderId="0" applyFont="0" applyFill="0" applyBorder="0" applyAlignment="0" applyProtection="0">
      <alignment vertical="center"/>
    </xf>
    <xf numFmtId="0" fontId="18" fillId="0" borderId="0">
      <alignment vertical="center"/>
    </xf>
    <xf numFmtId="0" fontId="77" fillId="38" borderId="0" applyNumberFormat="0" applyBorder="0" applyAlignment="0" applyProtection="0">
      <alignment vertical="center"/>
    </xf>
    <xf numFmtId="0" fontId="77" fillId="35" borderId="0" applyNumberFormat="0" applyBorder="0" applyAlignment="0" applyProtection="0">
      <alignment vertical="center"/>
    </xf>
    <xf numFmtId="0" fontId="18" fillId="0" borderId="0">
      <alignment vertical="center"/>
    </xf>
    <xf numFmtId="0" fontId="77" fillId="35" borderId="0" applyNumberFormat="0" applyBorder="0" applyAlignment="0" applyProtection="0">
      <alignment vertical="center"/>
    </xf>
    <xf numFmtId="0" fontId="18" fillId="0" borderId="0" applyNumberFormat="0" applyFill="0" applyBorder="0" applyAlignment="0" applyProtection="0">
      <alignment vertical="center"/>
    </xf>
    <xf numFmtId="0" fontId="77" fillId="35" borderId="0" applyNumberFormat="0" applyBorder="0" applyAlignment="0" applyProtection="0">
      <alignment vertical="center"/>
    </xf>
    <xf numFmtId="0" fontId="77" fillId="36" borderId="0" applyNumberFormat="0" applyBorder="0" applyAlignment="0" applyProtection="0">
      <alignment vertical="center"/>
    </xf>
    <xf numFmtId="0" fontId="105" fillId="0" borderId="4">
      <alignment horizontal="left" vertical="center"/>
    </xf>
    <xf numFmtId="0" fontId="77" fillId="35" borderId="0" applyNumberFormat="0" applyBorder="0" applyAlignment="0" applyProtection="0">
      <alignment vertical="center"/>
    </xf>
    <xf numFmtId="0" fontId="105" fillId="0" borderId="4">
      <alignment horizontal="left" vertical="center"/>
    </xf>
    <xf numFmtId="0" fontId="77" fillId="35" borderId="0" applyNumberFormat="0" applyBorder="0" applyAlignment="0" applyProtection="0">
      <alignment vertical="center"/>
    </xf>
    <xf numFmtId="0" fontId="77" fillId="35" borderId="0" applyNumberFormat="0" applyBorder="0" applyAlignment="0" applyProtection="0">
      <alignment vertical="center"/>
    </xf>
    <xf numFmtId="0" fontId="77" fillId="39" borderId="0" applyNumberFormat="0" applyBorder="0" applyAlignment="0" applyProtection="0">
      <alignment vertical="center"/>
    </xf>
    <xf numFmtId="0" fontId="99" fillId="0" borderId="0">
      <alignment vertical="center"/>
      <protection locked="0"/>
    </xf>
    <xf numFmtId="0" fontId="78" fillId="36" borderId="0" applyNumberFormat="0" applyBorder="0" applyAlignment="0" applyProtection="0">
      <alignment vertical="center"/>
    </xf>
    <xf numFmtId="0" fontId="77" fillId="49" borderId="0" applyNumberFormat="0" applyBorder="0" applyAlignment="0" applyProtection="0">
      <alignment vertical="center"/>
    </xf>
    <xf numFmtId="0" fontId="15" fillId="50" borderId="0" applyNumberFormat="0" applyBorder="0" applyAlignment="0" applyProtection="0">
      <alignment vertical="center"/>
    </xf>
    <xf numFmtId="0" fontId="18" fillId="0" borderId="0">
      <alignment vertical="center"/>
    </xf>
    <xf numFmtId="0" fontId="15" fillId="40" borderId="0" applyNumberFormat="0" applyBorder="0" applyAlignment="0" applyProtection="0">
      <alignment vertical="center"/>
    </xf>
    <xf numFmtId="0" fontId="15" fillId="50" borderId="0" applyNumberFormat="0" applyBorder="0" applyAlignment="0" applyProtection="0">
      <alignment vertical="center"/>
    </xf>
    <xf numFmtId="0" fontId="15" fillId="50" borderId="0" applyNumberFormat="0" applyBorder="0" applyAlignment="0" applyProtection="0">
      <alignment vertical="center"/>
    </xf>
    <xf numFmtId="0" fontId="95" fillId="0" borderId="0" applyNumberFormat="0" applyFill="0" applyBorder="0" applyAlignment="0" applyProtection="0">
      <alignment vertical="center"/>
    </xf>
    <xf numFmtId="0" fontId="78" fillId="39" borderId="0" applyNumberFormat="0" applyBorder="0" applyAlignment="0" applyProtection="0">
      <alignment vertical="center"/>
    </xf>
    <xf numFmtId="0" fontId="15" fillId="50" borderId="0" applyNumberFormat="0" applyBorder="0" applyAlignment="0" applyProtection="0">
      <alignment vertical="center"/>
    </xf>
    <xf numFmtId="0" fontId="15" fillId="50" borderId="0" applyNumberFormat="0" applyBorder="0" applyAlignment="0" applyProtection="0">
      <alignment vertical="center"/>
    </xf>
    <xf numFmtId="0" fontId="15" fillId="50" borderId="0" applyNumberFormat="0" applyBorder="0" applyAlignment="0" applyProtection="0">
      <alignment vertical="center"/>
    </xf>
    <xf numFmtId="0" fontId="92" fillId="0" borderId="22">
      <alignment horizontal="center" vertical="center"/>
    </xf>
    <xf numFmtId="0" fontId="15" fillId="50" borderId="0" applyNumberFormat="0" applyBorder="0" applyAlignment="0" applyProtection="0">
      <alignment vertical="center"/>
    </xf>
    <xf numFmtId="0" fontId="78" fillId="46" borderId="0" applyNumberFormat="0" applyBorder="0" applyAlignment="0" applyProtection="0">
      <alignment vertical="center"/>
    </xf>
    <xf numFmtId="0" fontId="89" fillId="0" borderId="21" applyNumberFormat="0" applyFill="0" applyAlignment="0" applyProtection="0">
      <alignment vertical="center"/>
    </xf>
    <xf numFmtId="0" fontId="78" fillId="46" borderId="0" applyNumberFormat="0" applyBorder="0" applyAlignment="0" applyProtection="0">
      <alignment vertical="center"/>
    </xf>
    <xf numFmtId="0" fontId="18" fillId="0" borderId="0">
      <alignment vertical="center"/>
    </xf>
    <xf numFmtId="0" fontId="0" fillId="41" borderId="28" applyNumberFormat="0" applyFont="0" applyAlignment="0" applyProtection="0">
      <alignment vertical="center"/>
    </xf>
    <xf numFmtId="0" fontId="89" fillId="0" borderId="21" applyNumberFormat="0" applyFill="0" applyAlignment="0" applyProtection="0">
      <alignment vertical="center"/>
    </xf>
    <xf numFmtId="0" fontId="78" fillId="46" borderId="0" applyNumberFormat="0" applyBorder="0" applyAlignment="0" applyProtection="0">
      <alignment vertical="center"/>
    </xf>
    <xf numFmtId="0" fontId="78" fillId="36" borderId="0" applyNumberFormat="0" applyBorder="0" applyAlignment="0" applyProtection="0">
      <alignment vertical="center"/>
    </xf>
    <xf numFmtId="15" fontId="106" fillId="0" borderId="0">
      <alignment vertical="center"/>
    </xf>
    <xf numFmtId="0" fontId="78" fillId="36" borderId="0" applyNumberFormat="0" applyBorder="0" applyAlignment="0" applyProtection="0">
      <alignment vertical="center"/>
    </xf>
    <xf numFmtId="177" fontId="18" fillId="0" borderId="0" applyFont="0" applyFill="0" applyBorder="0" applyAlignment="0" applyProtection="0">
      <alignment vertical="center"/>
    </xf>
    <xf numFmtId="0" fontId="78" fillId="36" borderId="0" applyNumberFormat="0" applyBorder="0" applyAlignment="0" applyProtection="0">
      <alignment vertical="center"/>
    </xf>
    <xf numFmtId="0" fontId="78" fillId="36" borderId="0" applyNumberFormat="0" applyBorder="0" applyAlignment="0" applyProtection="0">
      <alignment vertical="center"/>
    </xf>
    <xf numFmtId="0" fontId="18" fillId="0" borderId="0">
      <alignment vertical="center"/>
    </xf>
    <xf numFmtId="0" fontId="78" fillId="36" borderId="0" applyNumberFormat="0" applyBorder="0" applyAlignment="0" applyProtection="0">
      <alignment vertical="center"/>
    </xf>
    <xf numFmtId="0" fontId="107" fillId="57" borderId="29">
      <alignment vertical="center"/>
      <protection locked="0"/>
    </xf>
    <xf numFmtId="0" fontId="79" fillId="0" borderId="20" applyNumberFormat="0" applyFill="0" applyProtection="0">
      <alignment horizontal="center" vertical="center"/>
    </xf>
    <xf numFmtId="0" fontId="18" fillId="0" borderId="0">
      <alignment vertical="center"/>
    </xf>
    <xf numFmtId="0" fontId="78" fillId="36" borderId="0" applyNumberFormat="0" applyBorder="0" applyAlignment="0" applyProtection="0">
      <alignment vertical="center"/>
    </xf>
    <xf numFmtId="0" fontId="18" fillId="0" borderId="0">
      <alignment vertical="center"/>
    </xf>
    <xf numFmtId="0" fontId="78" fillId="36" borderId="0" applyNumberFormat="0" applyBorder="0" applyAlignment="0" applyProtection="0">
      <alignment vertical="center"/>
    </xf>
    <xf numFmtId="0" fontId="18" fillId="0" borderId="0">
      <alignment vertical="center"/>
    </xf>
    <xf numFmtId="0" fontId="90" fillId="47" borderId="0" applyNumberFormat="0" applyBorder="0" applyAlignment="0" applyProtection="0">
      <alignment vertical="center"/>
    </xf>
    <xf numFmtId="0" fontId="78" fillId="36" borderId="0" applyNumberFormat="0" applyBorder="0" applyAlignment="0" applyProtection="0">
      <alignment vertical="center"/>
    </xf>
    <xf numFmtId="0" fontId="90" fillId="47" borderId="0" applyNumberFormat="0" applyBorder="0" applyAlignment="0" applyProtection="0">
      <alignment vertical="center"/>
    </xf>
    <xf numFmtId="0" fontId="78" fillId="36" borderId="0" applyNumberFormat="0" applyBorder="0" applyAlignment="0" applyProtection="0">
      <alignment vertical="center"/>
    </xf>
    <xf numFmtId="0" fontId="104" fillId="0" borderId="1">
      <alignment horizontal="left" vertical="center"/>
    </xf>
    <xf numFmtId="0" fontId="77" fillId="36" borderId="0" applyNumberFormat="0" applyBorder="0" applyAlignment="0" applyProtection="0">
      <alignment vertical="center"/>
    </xf>
    <xf numFmtId="0" fontId="105" fillId="0" borderId="30" applyNumberFormat="0" applyAlignment="0" applyProtection="0">
      <alignment horizontal="left" vertical="center"/>
    </xf>
    <xf numFmtId="0" fontId="78" fillId="54" borderId="0" applyNumberFormat="0" applyBorder="0" applyAlignment="0" applyProtection="0">
      <alignment vertical="center"/>
    </xf>
    <xf numFmtId="0" fontId="108" fillId="51" borderId="25" applyNumberFormat="0" applyAlignment="0" applyProtection="0">
      <alignment vertical="center"/>
    </xf>
    <xf numFmtId="0" fontId="15" fillId="38" borderId="0" applyNumberFormat="0" applyBorder="0" applyAlignment="0" applyProtection="0">
      <alignment vertical="center"/>
    </xf>
    <xf numFmtId="0" fontId="78" fillId="42" borderId="0" applyNumberFormat="0" applyBorder="0" applyAlignment="0" applyProtection="0">
      <alignment vertical="center"/>
    </xf>
    <xf numFmtId="176" fontId="84" fillId="0" borderId="20" applyFill="0" applyProtection="0">
      <alignment horizontal="right" vertical="center"/>
    </xf>
    <xf numFmtId="0" fontId="15" fillId="50" borderId="0" applyNumberFormat="0" applyBorder="0" applyAlignment="0" applyProtection="0">
      <alignment vertical="center"/>
    </xf>
    <xf numFmtId="0" fontId="78" fillId="42" borderId="0" applyNumberFormat="0" applyBorder="0" applyAlignment="0" applyProtection="0">
      <alignment vertical="center"/>
    </xf>
    <xf numFmtId="176" fontId="84" fillId="0" borderId="20" applyFill="0" applyProtection="0">
      <alignment horizontal="right" vertical="center"/>
    </xf>
    <xf numFmtId="0" fontId="78" fillId="42" borderId="0" applyNumberFormat="0" applyBorder="0" applyAlignment="0" applyProtection="0">
      <alignment vertical="center"/>
    </xf>
    <xf numFmtId="176" fontId="84" fillId="0" borderId="20" applyFill="0" applyProtection="0">
      <alignment horizontal="right" vertical="center"/>
    </xf>
    <xf numFmtId="0" fontId="78" fillId="54" borderId="0" applyNumberFormat="0" applyBorder="0" applyAlignment="0" applyProtection="0">
      <alignment vertical="center"/>
    </xf>
    <xf numFmtId="0" fontId="107" fillId="57" borderId="29">
      <alignment vertical="center"/>
      <protection locked="0"/>
    </xf>
    <xf numFmtId="0" fontId="77" fillId="53" borderId="0" applyNumberFormat="0" applyBorder="0" applyAlignment="0" applyProtection="0">
      <alignment vertical="center"/>
    </xf>
    <xf numFmtId="0" fontId="78" fillId="54" borderId="0" applyNumberFormat="0" applyBorder="0" applyAlignment="0" applyProtection="0">
      <alignment vertical="center"/>
    </xf>
    <xf numFmtId="0" fontId="78" fillId="54" borderId="0" applyNumberFormat="0" applyBorder="0" applyAlignment="0" applyProtection="0">
      <alignment vertical="center"/>
    </xf>
    <xf numFmtId="0" fontId="78" fillId="54" borderId="0" applyNumberFormat="0" applyBorder="0" applyAlignment="0" applyProtection="0">
      <alignment vertical="center"/>
    </xf>
    <xf numFmtId="0" fontId="78" fillId="54" borderId="0" applyNumberFormat="0" applyBorder="0" applyAlignment="0" applyProtection="0">
      <alignment vertical="center"/>
    </xf>
    <xf numFmtId="0" fontId="78" fillId="54" borderId="0" applyNumberFormat="0" applyBorder="0" applyAlignment="0" applyProtection="0">
      <alignment vertical="center"/>
    </xf>
    <xf numFmtId="9" fontId="18" fillId="0" borderId="0" applyFont="0" applyFill="0" applyBorder="0" applyAlignment="0" applyProtection="0">
      <alignment vertical="center"/>
    </xf>
    <xf numFmtId="0" fontId="78" fillId="54" borderId="0" applyNumberFormat="0" applyBorder="0" applyAlignment="0" applyProtection="0">
      <alignment vertical="center"/>
    </xf>
    <xf numFmtId="0" fontId="109" fillId="0" borderId="0">
      <alignment vertical="center"/>
    </xf>
    <xf numFmtId="9" fontId="18" fillId="0" borderId="0" applyFont="0" applyFill="0" applyBorder="0" applyAlignment="0" applyProtection="0">
      <alignment vertical="center"/>
    </xf>
    <xf numFmtId="15" fontId="106" fillId="0" borderId="0">
      <alignment vertical="center"/>
    </xf>
    <xf numFmtId="0" fontId="18" fillId="0" borderId="0">
      <alignment vertical="center"/>
    </xf>
    <xf numFmtId="0" fontId="78" fillId="54" borderId="0" applyNumberFormat="0" applyBorder="0" applyAlignment="0" applyProtection="0">
      <alignment vertical="center"/>
    </xf>
    <xf numFmtId="0" fontId="78" fillId="54" borderId="0" applyNumberFormat="0" applyBorder="0" applyAlignment="0" applyProtection="0">
      <alignment vertical="center"/>
    </xf>
    <xf numFmtId="0" fontId="78" fillId="54" borderId="0" applyNumberFormat="0" applyBorder="0" applyAlignment="0" applyProtection="0">
      <alignment vertical="center"/>
    </xf>
    <xf numFmtId="0" fontId="78" fillId="54" borderId="0" applyNumberFormat="0" applyBorder="0" applyAlignment="0" applyProtection="0">
      <alignment vertical="center"/>
    </xf>
    <xf numFmtId="0" fontId="78" fillId="42" borderId="0" applyNumberFormat="0" applyBorder="0" applyAlignment="0" applyProtection="0">
      <alignment vertical="center"/>
    </xf>
    <xf numFmtId="0" fontId="18" fillId="0" borderId="0" applyFont="0" applyFill="0" applyBorder="0" applyAlignment="0" applyProtection="0">
      <alignment vertical="center"/>
    </xf>
    <xf numFmtId="0" fontId="78" fillId="35" borderId="0" applyNumberFormat="0" applyBorder="0" applyAlignment="0" applyProtection="0">
      <alignment vertical="center"/>
    </xf>
    <xf numFmtId="0" fontId="15" fillId="41" borderId="0" applyNumberFormat="0" applyBorder="0" applyAlignment="0" applyProtection="0">
      <alignment vertical="center"/>
    </xf>
    <xf numFmtId="0" fontId="89" fillId="0" borderId="21" applyNumberFormat="0" applyFill="0" applyAlignment="0" applyProtection="0">
      <alignment vertical="center"/>
    </xf>
    <xf numFmtId="0" fontId="18" fillId="0" borderId="0">
      <alignment vertical="center"/>
    </xf>
    <xf numFmtId="9" fontId="18" fillId="0" borderId="0" applyFont="0" applyFill="0" applyBorder="0" applyAlignment="0" applyProtection="0">
      <alignment vertical="center"/>
    </xf>
    <xf numFmtId="0" fontId="78" fillId="35" borderId="0" applyNumberFormat="0" applyBorder="0" applyAlignment="0" applyProtection="0">
      <alignment vertical="center"/>
    </xf>
    <xf numFmtId="0" fontId="15" fillId="41" borderId="0" applyNumberFormat="0" applyBorder="0" applyAlignment="0" applyProtection="0">
      <alignment vertical="center"/>
    </xf>
    <xf numFmtId="0" fontId="90" fillId="47" borderId="0" applyNumberFormat="0" applyBorder="0" applyAlignment="0" applyProtection="0">
      <alignment vertical="center"/>
    </xf>
    <xf numFmtId="0" fontId="47" fillId="0" borderId="19" applyNumberFormat="0" applyFill="0" applyAlignment="0" applyProtection="0">
      <alignment vertical="center"/>
    </xf>
    <xf numFmtId="0" fontId="78" fillId="35" borderId="0" applyNumberFormat="0" applyBorder="0" applyAlignment="0" applyProtection="0">
      <alignment vertical="center"/>
    </xf>
    <xf numFmtId="0" fontId="89" fillId="0" borderId="21" applyNumberFormat="0" applyFill="0" applyAlignment="0" applyProtection="0">
      <alignment vertical="center"/>
    </xf>
    <xf numFmtId="0" fontId="15" fillId="41" borderId="0" applyNumberFormat="0" applyBorder="0" applyAlignment="0" applyProtection="0">
      <alignment vertical="center"/>
    </xf>
    <xf numFmtId="0" fontId="89" fillId="0" borderId="21" applyNumberFormat="0" applyFill="0" applyAlignment="0" applyProtection="0">
      <alignment vertical="center"/>
    </xf>
    <xf numFmtId="0" fontId="15" fillId="41" borderId="0" applyNumberFormat="0" applyBorder="0" applyAlignment="0" applyProtection="0">
      <alignment vertical="center"/>
    </xf>
    <xf numFmtId="179" fontId="18" fillId="0" borderId="0" applyFont="0" applyFill="0" applyBorder="0" applyAlignment="0" applyProtection="0">
      <alignment vertical="center"/>
    </xf>
    <xf numFmtId="0" fontId="86" fillId="40" borderId="0" applyNumberFormat="0" applyBorder="0" applyAlignment="0" applyProtection="0">
      <alignment vertical="center"/>
    </xf>
    <xf numFmtId="0" fontId="78" fillId="36" borderId="0" applyNumberFormat="0" applyBorder="0" applyAlignment="0" applyProtection="0">
      <alignment vertical="center"/>
    </xf>
    <xf numFmtId="0" fontId="15" fillId="37" borderId="0" applyNumberFormat="0" applyBorder="0" applyAlignment="0" applyProtection="0">
      <alignment vertical="center"/>
    </xf>
    <xf numFmtId="0" fontId="15" fillId="37" borderId="0" applyNumberFormat="0" applyBorder="0" applyAlignment="0" applyProtection="0">
      <alignment vertical="center"/>
    </xf>
    <xf numFmtId="0" fontId="15" fillId="37" borderId="0" applyNumberFormat="0" applyBorder="0" applyAlignment="0" applyProtection="0">
      <alignment vertical="center"/>
    </xf>
    <xf numFmtId="0" fontId="78" fillId="38" borderId="0" applyNumberFormat="0" applyBorder="0" applyAlignment="0" applyProtection="0">
      <alignment vertical="center"/>
    </xf>
    <xf numFmtId="180" fontId="18" fillId="0" borderId="0" applyFont="0" applyFill="0" applyBorder="0" applyAlignment="0" applyProtection="0">
      <alignment vertical="center"/>
    </xf>
    <xf numFmtId="0" fontId="18" fillId="0" borderId="0">
      <alignment vertical="center"/>
    </xf>
    <xf numFmtId="9" fontId="18" fillId="0" borderId="0" applyFont="0" applyFill="0" applyBorder="0" applyAlignment="0" applyProtection="0">
      <alignment vertical="center"/>
    </xf>
    <xf numFmtId="0" fontId="15" fillId="37" borderId="0" applyNumberFormat="0" applyBorder="0" applyAlignment="0" applyProtection="0">
      <alignment vertical="center"/>
    </xf>
    <xf numFmtId="0" fontId="78" fillId="36" borderId="0" applyNumberFormat="0" applyBorder="0" applyAlignment="0" applyProtection="0">
      <alignment vertical="center"/>
    </xf>
    <xf numFmtId="0" fontId="78" fillId="38" borderId="0" applyNumberFormat="0" applyBorder="0" applyAlignment="0" applyProtection="0">
      <alignment vertical="center"/>
    </xf>
    <xf numFmtId="0" fontId="81" fillId="40" borderId="0" applyNumberFormat="0" applyBorder="0" applyAlignment="0" applyProtection="0">
      <alignment vertical="center"/>
    </xf>
    <xf numFmtId="0" fontId="78" fillId="38" borderId="0" applyNumberFormat="0" applyBorder="0" applyAlignment="0" applyProtection="0">
      <alignment vertical="center"/>
    </xf>
    <xf numFmtId="0" fontId="84" fillId="0" borderId="8" applyNumberFormat="0" applyFill="0" applyProtection="0">
      <alignment horizontal="right" vertical="center"/>
    </xf>
    <xf numFmtId="0" fontId="78" fillId="38" borderId="0" applyNumberFormat="0" applyBorder="0" applyAlignment="0" applyProtection="0">
      <alignment vertical="center"/>
    </xf>
    <xf numFmtId="0" fontId="18" fillId="0" borderId="0">
      <alignment vertical="center"/>
    </xf>
    <xf numFmtId="0" fontId="78" fillId="38" borderId="0" applyNumberFormat="0" applyBorder="0" applyAlignment="0" applyProtection="0">
      <alignment vertical="center"/>
    </xf>
    <xf numFmtId="0" fontId="78" fillId="42" borderId="0" applyNumberFormat="0" applyBorder="0" applyAlignment="0" applyProtection="0">
      <alignment vertical="center"/>
    </xf>
    <xf numFmtId="181" fontId="110" fillId="0" borderId="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78" fillId="42" borderId="0" applyNumberFormat="0" applyBorder="0" applyAlignment="0" applyProtection="0">
      <alignment vertical="center"/>
    </xf>
    <xf numFmtId="0" fontId="88" fillId="0" borderId="0" applyNumberFormat="0" applyFill="0" applyBorder="0" applyAlignment="0" applyProtection="0">
      <alignment vertical="center"/>
    </xf>
    <xf numFmtId="0" fontId="78" fillId="42" borderId="0" applyNumberFormat="0" applyBorder="0" applyAlignment="0" applyProtection="0">
      <alignment vertical="center"/>
    </xf>
    <xf numFmtId="0" fontId="88" fillId="0" borderId="0" applyNumberFormat="0" applyFill="0" applyBorder="0" applyAlignment="0" applyProtection="0">
      <alignment vertical="center"/>
    </xf>
    <xf numFmtId="0" fontId="78" fillId="42" borderId="0" applyNumberFormat="0" applyBorder="0" applyAlignment="0" applyProtection="0">
      <alignment vertical="center"/>
    </xf>
    <xf numFmtId="0" fontId="88" fillId="0" borderId="0" applyNumberFormat="0" applyFill="0" applyBorder="0" applyAlignment="0" applyProtection="0">
      <alignment vertical="center"/>
    </xf>
    <xf numFmtId="182" fontId="18" fillId="0" borderId="0" applyFont="0" applyFill="0" applyBorder="0" applyAlignment="0" applyProtection="0">
      <alignment vertical="center"/>
    </xf>
    <xf numFmtId="0" fontId="18" fillId="0" borderId="0">
      <alignment vertical="center"/>
    </xf>
    <xf numFmtId="0" fontId="78" fillId="42" borderId="0" applyNumberFormat="0" applyBorder="0" applyAlignment="0" applyProtection="0">
      <alignment vertical="center"/>
    </xf>
    <xf numFmtId="0" fontId="88" fillId="0" borderId="0" applyNumberFormat="0" applyFill="0" applyBorder="0" applyAlignment="0" applyProtection="0">
      <alignment vertical="center"/>
    </xf>
    <xf numFmtId="0" fontId="90" fillId="43" borderId="0" applyNumberFormat="0" applyBorder="0" applyAlignment="0" applyProtection="0">
      <alignment vertical="center"/>
    </xf>
    <xf numFmtId="0" fontId="88" fillId="0" borderId="0" applyNumberFormat="0" applyFill="0" applyBorder="0" applyAlignment="0" applyProtection="0">
      <alignment vertical="center"/>
    </xf>
    <xf numFmtId="0" fontId="78" fillId="42" borderId="0" applyNumberFormat="0" applyBorder="0" applyAlignment="0" applyProtection="0">
      <alignment vertical="center"/>
    </xf>
    <xf numFmtId="0" fontId="90" fillId="43" borderId="0" applyNumberFormat="0" applyBorder="0" applyAlignment="0" applyProtection="0">
      <alignment vertical="center"/>
    </xf>
    <xf numFmtId="0" fontId="88" fillId="0" borderId="0" applyNumberFormat="0" applyFill="0" applyBorder="0" applyAlignment="0" applyProtection="0">
      <alignment vertical="center"/>
    </xf>
    <xf numFmtId="0" fontId="78" fillId="42" borderId="0" applyNumberFormat="0" applyBorder="0" applyAlignment="0" applyProtection="0">
      <alignment vertical="center"/>
    </xf>
    <xf numFmtId="9" fontId="18" fillId="0" borderId="0" applyFont="0" applyFill="0" applyBorder="0" applyAlignment="0" applyProtection="0">
      <alignment vertical="center"/>
    </xf>
    <xf numFmtId="0" fontId="18" fillId="0" borderId="0">
      <alignment vertical="center"/>
    </xf>
    <xf numFmtId="0" fontId="90" fillId="43" borderId="0" applyNumberFormat="0" applyBorder="0" applyAlignment="0" applyProtection="0">
      <alignment vertical="center"/>
    </xf>
    <xf numFmtId="0" fontId="88" fillId="0" borderId="0" applyNumberFormat="0" applyFill="0" applyBorder="0" applyAlignment="0" applyProtection="0">
      <alignment vertical="center"/>
    </xf>
    <xf numFmtId="0" fontId="78" fillId="42" borderId="0" applyNumberFormat="0" applyBorder="0" applyAlignment="0" applyProtection="0">
      <alignment vertical="center"/>
    </xf>
    <xf numFmtId="0" fontId="78" fillId="36" borderId="0" applyNumberFormat="0" applyBorder="0" applyAlignment="0" applyProtection="0">
      <alignment vertical="center"/>
    </xf>
    <xf numFmtId="9" fontId="18" fillId="0" borderId="0" applyFont="0" applyFill="0" applyBorder="0" applyAlignment="0" applyProtection="0">
      <alignment vertical="center"/>
    </xf>
    <xf numFmtId="0" fontId="90" fillId="43" borderId="0" applyNumberFormat="0" applyBorder="0" applyAlignment="0" applyProtection="0">
      <alignment vertical="center"/>
    </xf>
    <xf numFmtId="0" fontId="15" fillId="50" borderId="0" applyNumberFormat="0" applyBorder="0" applyAlignment="0" applyProtection="0">
      <alignment vertical="center"/>
    </xf>
    <xf numFmtId="9" fontId="18" fillId="0" borderId="0" applyFont="0" applyFill="0" applyBorder="0" applyAlignment="0" applyProtection="0">
      <alignment vertical="center"/>
    </xf>
    <xf numFmtId="0" fontId="18" fillId="0" borderId="0">
      <alignment vertical="center"/>
    </xf>
    <xf numFmtId="0" fontId="15" fillId="50" borderId="0" applyNumberFormat="0" applyBorder="0" applyAlignment="0" applyProtection="0">
      <alignment vertical="center"/>
    </xf>
    <xf numFmtId="9" fontId="18" fillId="0" borderId="0" applyFont="0" applyFill="0" applyBorder="0" applyAlignment="0" applyProtection="0">
      <alignment vertical="center"/>
    </xf>
    <xf numFmtId="0" fontId="15" fillId="50" borderId="0" applyNumberFormat="0" applyBorder="0" applyAlignment="0" applyProtection="0">
      <alignment vertical="center"/>
    </xf>
    <xf numFmtId="0" fontId="111" fillId="58" borderId="0" applyNumberFormat="0" applyBorder="0" applyAlignment="0" applyProtection="0">
      <alignment vertical="center"/>
    </xf>
    <xf numFmtId="9" fontId="18" fillId="0" borderId="0" applyFont="0" applyFill="0" applyBorder="0" applyAlignment="0" applyProtection="0">
      <alignment vertical="center"/>
    </xf>
    <xf numFmtId="0" fontId="15" fillId="50" borderId="0" applyNumberFormat="0" applyBorder="0" applyAlignment="0" applyProtection="0">
      <alignment vertical="center"/>
    </xf>
    <xf numFmtId="9" fontId="18" fillId="0" borderId="0" applyFont="0" applyFill="0" applyBorder="0" applyAlignment="0" applyProtection="0">
      <alignment vertical="center"/>
    </xf>
    <xf numFmtId="0" fontId="15" fillId="38" borderId="0" applyNumberFormat="0" applyBorder="0" applyAlignment="0" applyProtection="0">
      <alignment vertical="center"/>
    </xf>
    <xf numFmtId="0" fontId="108" fillId="51" borderId="25" applyNumberFormat="0" applyAlignment="0" applyProtection="0">
      <alignment vertical="center"/>
    </xf>
    <xf numFmtId="9" fontId="18" fillId="0" borderId="0" applyFont="0" applyFill="0" applyBorder="0" applyAlignment="0" applyProtection="0">
      <alignment vertical="center"/>
    </xf>
    <xf numFmtId="0" fontId="15" fillId="51" borderId="0" applyNumberFormat="0" applyBorder="0" applyAlignment="0" applyProtection="0">
      <alignment vertical="center"/>
    </xf>
    <xf numFmtId="0" fontId="18" fillId="0" borderId="0">
      <alignment vertical="center"/>
    </xf>
    <xf numFmtId="0" fontId="15" fillId="38" borderId="0" applyNumberFormat="0" applyBorder="0" applyAlignment="0" applyProtection="0">
      <alignment vertical="center"/>
    </xf>
    <xf numFmtId="0" fontId="108" fillId="51" borderId="25" applyNumberFormat="0" applyAlignment="0" applyProtection="0">
      <alignment vertical="center"/>
    </xf>
    <xf numFmtId="0" fontId="84" fillId="0" borderId="8" applyNumberFormat="0" applyFill="0" applyProtection="0">
      <alignment horizontal="left" vertical="center"/>
    </xf>
    <xf numFmtId="0" fontId="15" fillId="51" borderId="0" applyNumberFormat="0" applyBorder="0" applyAlignment="0" applyProtection="0">
      <alignment vertical="center"/>
    </xf>
    <xf numFmtId="0" fontId="18" fillId="0" borderId="0">
      <alignment vertical="center"/>
    </xf>
    <xf numFmtId="0" fontId="15" fillId="38" borderId="0" applyNumberFormat="0" applyBorder="0" applyAlignment="0" applyProtection="0">
      <alignment vertical="center"/>
    </xf>
    <xf numFmtId="0" fontId="108" fillId="51" borderId="25" applyNumberFormat="0" applyAlignment="0" applyProtection="0">
      <alignment vertical="center"/>
    </xf>
    <xf numFmtId="0" fontId="18" fillId="0" borderId="0">
      <alignment vertical="center"/>
    </xf>
    <xf numFmtId="0" fontId="15" fillId="38" borderId="0" applyNumberFormat="0" applyBorder="0" applyAlignment="0" applyProtection="0">
      <alignment vertical="center"/>
    </xf>
    <xf numFmtId="0" fontId="108" fillId="51" borderId="25" applyNumberFormat="0" applyAlignment="0" applyProtection="0">
      <alignment vertical="center"/>
    </xf>
    <xf numFmtId="0" fontId="78" fillId="38" borderId="0" applyNumberFormat="0" applyBorder="0" applyAlignment="0" applyProtection="0">
      <alignment vertical="center"/>
    </xf>
    <xf numFmtId="0" fontId="95" fillId="0" borderId="0" applyNumberFormat="0" applyFill="0" applyBorder="0" applyAlignment="0" applyProtection="0">
      <alignment vertical="center"/>
    </xf>
    <xf numFmtId="0" fontId="78" fillId="38" borderId="0" applyNumberFormat="0" applyBorder="0" applyAlignment="0" applyProtection="0">
      <alignment vertical="center"/>
    </xf>
    <xf numFmtId="0" fontId="78" fillId="38" borderId="0" applyNumberFormat="0" applyBorder="0" applyAlignment="0" applyProtection="0">
      <alignment vertical="center"/>
    </xf>
    <xf numFmtId="0" fontId="18" fillId="59" borderId="0" applyNumberFormat="0" applyFont="0" applyBorder="0" applyAlignment="0" applyProtection="0">
      <alignment vertical="center"/>
    </xf>
    <xf numFmtId="0" fontId="78" fillId="39" borderId="0" applyNumberFormat="0" applyBorder="0" applyAlignment="0" applyProtection="0">
      <alignment vertical="center"/>
    </xf>
    <xf numFmtId="0" fontId="78" fillId="36" borderId="0" applyNumberFormat="0" applyBorder="0" applyAlignment="0" applyProtection="0">
      <alignment vertical="center"/>
    </xf>
    <xf numFmtId="0" fontId="110" fillId="0" borderId="0">
      <alignment vertical="center"/>
    </xf>
    <xf numFmtId="0" fontId="78" fillId="36" borderId="0" applyNumberFormat="0" applyBorder="0" applyAlignment="0" applyProtection="0">
      <alignment vertical="center"/>
    </xf>
    <xf numFmtId="0" fontId="78" fillId="36" borderId="0" applyNumberFormat="0" applyBorder="0" applyAlignment="0" applyProtection="0">
      <alignment vertical="center"/>
    </xf>
    <xf numFmtId="0" fontId="78" fillId="36" borderId="0" applyNumberFormat="0" applyBorder="0" applyAlignment="0" applyProtection="0">
      <alignment vertical="center"/>
    </xf>
    <xf numFmtId="0" fontId="92" fillId="0" borderId="22">
      <alignment horizontal="center" vertical="center"/>
    </xf>
    <xf numFmtId="0" fontId="79" fillId="0" borderId="20" applyNumberFormat="0" applyFill="0" applyProtection="0">
      <alignment horizontal="left" vertical="center"/>
    </xf>
    <xf numFmtId="0" fontId="112" fillId="0" borderId="31" applyNumberFormat="0" applyFill="0" applyAlignment="0" applyProtection="0">
      <alignment vertical="center"/>
    </xf>
    <xf numFmtId="0" fontId="18" fillId="0" borderId="0">
      <alignment vertical="center"/>
    </xf>
    <xf numFmtId="0" fontId="78" fillId="36" borderId="0" applyNumberFormat="0" applyBorder="0" applyAlignment="0" applyProtection="0">
      <alignment vertical="center"/>
    </xf>
    <xf numFmtId="9" fontId="18" fillId="0" borderId="0" applyFont="0" applyFill="0" applyBorder="0" applyAlignment="0" applyProtection="0">
      <alignment vertical="center"/>
    </xf>
    <xf numFmtId="0" fontId="89" fillId="0" borderId="21" applyNumberFormat="0" applyFill="0" applyAlignment="0" applyProtection="0">
      <alignment vertical="center"/>
    </xf>
    <xf numFmtId="0" fontId="78" fillId="36" borderId="0" applyNumberFormat="0" applyBorder="0" applyAlignment="0" applyProtection="0">
      <alignment vertical="center"/>
    </xf>
    <xf numFmtId="0" fontId="78" fillId="36" borderId="0" applyNumberFormat="0" applyBorder="0" applyAlignment="0" applyProtection="0">
      <alignment vertical="center"/>
    </xf>
    <xf numFmtId="0" fontId="89" fillId="0" borderId="21" applyNumberFormat="0" applyFill="0" applyAlignment="0" applyProtection="0">
      <alignment vertical="center"/>
    </xf>
    <xf numFmtId="0" fontId="78" fillId="35" borderId="0" applyNumberFormat="0" applyBorder="0" applyAlignment="0" applyProtection="0">
      <alignment vertical="center"/>
    </xf>
    <xf numFmtId="0" fontId="15" fillId="40" borderId="0" applyNumberFormat="0" applyBorder="0" applyAlignment="0" applyProtection="0">
      <alignment vertical="center"/>
    </xf>
    <xf numFmtId="0" fontId="18" fillId="0" borderId="0">
      <alignment vertical="center"/>
    </xf>
    <xf numFmtId="0" fontId="15" fillId="40" borderId="0" applyNumberFormat="0" applyBorder="0" applyAlignment="0" applyProtection="0">
      <alignment vertical="center"/>
    </xf>
    <xf numFmtId="0" fontId="15" fillId="40" borderId="0" applyNumberFormat="0" applyBorder="0" applyAlignment="0" applyProtection="0">
      <alignment vertical="center"/>
    </xf>
    <xf numFmtId="0" fontId="83" fillId="41" borderId="1" applyNumberFormat="0" applyBorder="0" applyAlignment="0" applyProtection="0">
      <alignment vertical="center"/>
    </xf>
    <xf numFmtId="0" fontId="15" fillId="50" borderId="0" applyNumberFormat="0" applyBorder="0" applyAlignment="0" applyProtection="0">
      <alignment vertical="center"/>
    </xf>
    <xf numFmtId="0" fontId="78" fillId="46" borderId="0" applyNumberFormat="0" applyBorder="0" applyAlignment="0" applyProtection="0">
      <alignment vertical="center"/>
    </xf>
    <xf numFmtId="0" fontId="102" fillId="0" borderId="26" applyNumberFormat="0" applyFill="0" applyAlignment="0" applyProtection="0">
      <alignment vertical="center"/>
    </xf>
    <xf numFmtId="0" fontId="81" fillId="37" borderId="0" applyNumberFormat="0" applyBorder="0" applyAlignment="0" applyProtection="0">
      <alignment vertical="center"/>
    </xf>
    <xf numFmtId="0" fontId="18" fillId="0" borderId="0">
      <alignment vertical="center"/>
    </xf>
    <xf numFmtId="0" fontId="78" fillId="46" borderId="0" applyNumberFormat="0" applyBorder="0" applyAlignment="0" applyProtection="0">
      <alignment vertical="center"/>
    </xf>
    <xf numFmtId="0" fontId="81" fillId="37" borderId="0" applyNumberFormat="0" applyBorder="0" applyAlignment="0" applyProtection="0">
      <alignment vertical="center"/>
    </xf>
    <xf numFmtId="0" fontId="18" fillId="0" borderId="0">
      <alignment vertical="center"/>
    </xf>
    <xf numFmtId="0" fontId="78" fillId="35" borderId="0" applyNumberFormat="0" applyBorder="0" applyAlignment="0" applyProtection="0">
      <alignment vertical="center"/>
    </xf>
    <xf numFmtId="0" fontId="113" fillId="51" borderId="32">
      <alignment horizontal="left" vertical="center"/>
      <protection locked="0" hidden="1"/>
    </xf>
    <xf numFmtId="0" fontId="78" fillId="35" borderId="0" applyNumberFormat="0" applyBorder="0" applyAlignment="0" applyProtection="0">
      <alignment vertical="center"/>
    </xf>
    <xf numFmtId="0" fontId="113" fillId="51" borderId="32">
      <alignment horizontal="left" vertical="center"/>
      <protection locked="0" hidden="1"/>
    </xf>
    <xf numFmtId="0" fontId="102" fillId="0" borderId="26" applyNumberFormat="0" applyFill="0" applyAlignment="0" applyProtection="0">
      <alignment vertical="center"/>
    </xf>
    <xf numFmtId="0" fontId="78" fillId="35" borderId="0" applyNumberFormat="0" applyBorder="0" applyAlignment="0" applyProtection="0">
      <alignment vertical="center"/>
    </xf>
    <xf numFmtId="183" fontId="18" fillId="0" borderId="0" applyFont="0" applyFill="0" applyBorder="0" applyAlignment="0" applyProtection="0">
      <alignment vertical="center"/>
    </xf>
    <xf numFmtId="0" fontId="91" fillId="0" borderId="27" applyNumberFormat="0" applyFill="0" applyAlignment="0" applyProtection="0">
      <alignment vertical="center"/>
    </xf>
    <xf numFmtId="0" fontId="78" fillId="35" borderId="0" applyNumberFormat="0" applyBorder="0" applyAlignment="0" applyProtection="0">
      <alignment vertical="center"/>
    </xf>
    <xf numFmtId="0" fontId="47" fillId="0" borderId="33" applyNumberFormat="0" applyFill="0" applyAlignment="0" applyProtection="0">
      <alignment vertical="center"/>
    </xf>
    <xf numFmtId="0" fontId="90" fillId="47" borderId="0" applyNumberFormat="0" applyBorder="0" applyAlignment="0" applyProtection="0">
      <alignment vertical="center"/>
    </xf>
    <xf numFmtId="0" fontId="78" fillId="35" borderId="0" applyNumberFormat="0" applyBorder="0" applyAlignment="0" applyProtection="0">
      <alignment vertical="center"/>
    </xf>
    <xf numFmtId="0" fontId="47" fillId="0" borderId="33" applyNumberFormat="0" applyFill="0" applyAlignment="0" applyProtection="0">
      <alignment vertical="center"/>
    </xf>
    <xf numFmtId="0" fontId="90" fillId="47" borderId="0" applyNumberFormat="0" applyBorder="0" applyAlignment="0" applyProtection="0">
      <alignment vertical="center"/>
    </xf>
    <xf numFmtId="0" fontId="78" fillId="35" borderId="0" applyNumberFormat="0" applyBorder="0" applyAlignment="0" applyProtection="0">
      <alignment vertical="center"/>
    </xf>
    <xf numFmtId="0" fontId="47" fillId="0" borderId="19" applyNumberFormat="0" applyFill="0" applyAlignment="0" applyProtection="0">
      <alignment vertical="center"/>
    </xf>
    <xf numFmtId="0" fontId="89" fillId="0" borderId="21" applyNumberFormat="0" applyFill="0" applyAlignment="0" applyProtection="0">
      <alignment vertical="center"/>
    </xf>
    <xf numFmtId="0" fontId="78" fillId="35" borderId="0" applyNumberFormat="0" applyBorder="0" applyAlignment="0" applyProtection="0">
      <alignment vertical="center"/>
    </xf>
    <xf numFmtId="0" fontId="47" fillId="0" borderId="19" applyNumberFormat="0" applyFill="0" applyAlignment="0" applyProtection="0">
      <alignment vertical="center"/>
    </xf>
    <xf numFmtId="9" fontId="18" fillId="0" borderId="0" applyFont="0" applyFill="0" applyBorder="0" applyAlignment="0" applyProtection="0">
      <alignment vertical="center"/>
    </xf>
    <xf numFmtId="0" fontId="89" fillId="0" borderId="21" applyNumberFormat="0" applyFill="0" applyAlignment="0" applyProtection="0">
      <alignment vertical="center"/>
    </xf>
    <xf numFmtId="0" fontId="15" fillId="41" borderId="0" applyNumberFormat="0" applyBorder="0" applyAlignment="0" applyProtection="0">
      <alignment vertical="center"/>
    </xf>
    <xf numFmtId="0" fontId="15" fillId="51" borderId="0" applyNumberFormat="0" applyBorder="0" applyAlignment="0" applyProtection="0">
      <alignment vertical="center"/>
    </xf>
    <xf numFmtId="0" fontId="91" fillId="0" borderId="27" applyNumberFormat="0" applyFill="0" applyAlignment="0" applyProtection="0">
      <alignment vertical="center"/>
    </xf>
    <xf numFmtId="0" fontId="15" fillId="51" borderId="0" applyNumberFormat="0" applyBorder="0" applyAlignment="0" applyProtection="0">
      <alignment vertical="center"/>
    </xf>
    <xf numFmtId="0" fontId="92" fillId="0" borderId="0" applyNumberFormat="0" applyFill="0" applyBorder="0" applyAlignment="0" applyProtection="0">
      <alignment vertical="center"/>
    </xf>
    <xf numFmtId="0" fontId="18" fillId="0" borderId="0">
      <alignment vertical="center"/>
    </xf>
    <xf numFmtId="0" fontId="18" fillId="0" borderId="0">
      <alignment vertical="center"/>
    </xf>
    <xf numFmtId="0" fontId="78" fillId="51" borderId="0" applyNumberFormat="0" applyBorder="0" applyAlignment="0" applyProtection="0">
      <alignment vertical="center"/>
    </xf>
    <xf numFmtId="0" fontId="78" fillId="51" borderId="0" applyNumberFormat="0" applyBorder="0" applyAlignment="0" applyProtection="0">
      <alignment vertical="center"/>
    </xf>
    <xf numFmtId="0" fontId="78" fillId="39" borderId="0" applyNumberFormat="0" applyBorder="0" applyAlignment="0" applyProtection="0">
      <alignment vertical="center"/>
    </xf>
    <xf numFmtId="0" fontId="89" fillId="0" borderId="21" applyNumberFormat="0" applyFill="0" applyAlignment="0" applyProtection="0">
      <alignment vertical="center"/>
    </xf>
    <xf numFmtId="184" fontId="18" fillId="0" borderId="0" applyFont="0" applyFill="0" applyBorder="0" applyAlignment="0" applyProtection="0">
      <alignment vertical="center"/>
    </xf>
    <xf numFmtId="9" fontId="18" fillId="0" borderId="0" applyFont="0" applyFill="0" applyBorder="0" applyAlignment="0" applyProtection="0">
      <alignment vertical="center"/>
    </xf>
    <xf numFmtId="185" fontId="18" fillId="0" borderId="0" applyFont="0" applyFill="0" applyBorder="0" applyAlignment="0" applyProtection="0">
      <alignment vertical="center"/>
    </xf>
    <xf numFmtId="0" fontId="91" fillId="0" borderId="27" applyNumberFormat="0" applyFill="0" applyAlignment="0" applyProtection="0">
      <alignment vertical="center"/>
    </xf>
    <xf numFmtId="0" fontId="114" fillId="0" borderId="0" applyNumberFormat="0" applyFill="0" applyBorder="0" applyAlignment="0" applyProtection="0">
      <alignment vertical="center"/>
    </xf>
    <xf numFmtId="186" fontId="110" fillId="0" borderId="0">
      <alignment vertical="center"/>
    </xf>
    <xf numFmtId="0" fontId="102" fillId="0" borderId="26" applyNumberFormat="0" applyFill="0" applyAlignment="0" applyProtection="0">
      <alignment vertical="center"/>
    </xf>
    <xf numFmtId="0" fontId="81" fillId="37" borderId="0" applyNumberFormat="0" applyBorder="0" applyAlignment="0" applyProtection="0">
      <alignment vertical="center"/>
    </xf>
    <xf numFmtId="0" fontId="18" fillId="0" borderId="0">
      <alignment vertical="center"/>
    </xf>
    <xf numFmtId="15" fontId="106" fillId="0" borderId="0">
      <alignment vertical="center"/>
    </xf>
    <xf numFmtId="0" fontId="109" fillId="0" borderId="0">
      <alignment vertical="center"/>
    </xf>
    <xf numFmtId="15" fontId="106" fillId="0" borderId="0">
      <alignment vertical="center"/>
    </xf>
    <xf numFmtId="187" fontId="110" fillId="0" borderId="0">
      <alignment vertical="center"/>
    </xf>
    <xf numFmtId="0" fontId="101" fillId="47" borderId="0" applyNumberFormat="0" applyBorder="0" applyAlignment="0" applyProtection="0">
      <alignment vertical="center"/>
    </xf>
    <xf numFmtId="0" fontId="83" fillId="38" borderId="0" applyNumberFormat="0" applyBorder="0" applyAlignment="0" applyProtection="0">
      <alignment vertical="center"/>
    </xf>
    <xf numFmtId="0" fontId="18" fillId="0" borderId="0">
      <alignment vertical="center"/>
    </xf>
    <xf numFmtId="9" fontId="18" fillId="0" borderId="0" applyFont="0" applyFill="0" applyBorder="0" applyAlignment="0" applyProtection="0">
      <alignment vertical="center"/>
    </xf>
    <xf numFmtId="0" fontId="18" fillId="0" borderId="0">
      <alignment vertical="center"/>
    </xf>
    <xf numFmtId="0" fontId="115" fillId="0" borderId="34" applyNumberFormat="0" applyFill="0" applyAlignment="0" applyProtection="0">
      <alignment vertical="center"/>
    </xf>
    <xf numFmtId="0" fontId="105" fillId="0" borderId="30" applyNumberFormat="0" applyAlignment="0" applyProtection="0">
      <alignment horizontal="left" vertical="center"/>
    </xf>
    <xf numFmtId="0" fontId="77" fillId="36" borderId="0" applyNumberFormat="0" applyBorder="0" applyAlignment="0" applyProtection="0">
      <alignment vertical="center"/>
    </xf>
    <xf numFmtId="0" fontId="105" fillId="0" borderId="4">
      <alignment horizontal="left" vertical="center"/>
    </xf>
    <xf numFmtId="0" fontId="105" fillId="0" borderId="4">
      <alignment horizontal="left" vertical="center"/>
    </xf>
    <xf numFmtId="0" fontId="83" fillId="41" borderId="1" applyNumberFormat="0" applyBorder="0" applyAlignment="0" applyProtection="0">
      <alignment vertical="center"/>
    </xf>
    <xf numFmtId="43" fontId="0" fillId="0" borderId="0" applyFont="0" applyFill="0" applyBorder="0" applyAlignment="0" applyProtection="0">
      <alignment vertical="center"/>
    </xf>
    <xf numFmtId="0" fontId="83" fillId="41" borderId="1" applyNumberFormat="0" applyBorder="0" applyAlignment="0" applyProtection="0">
      <alignment vertical="center"/>
    </xf>
    <xf numFmtId="43" fontId="0" fillId="0" borderId="0" applyFont="0" applyFill="0" applyBorder="0" applyAlignment="0" applyProtection="0">
      <alignment vertical="center"/>
    </xf>
    <xf numFmtId="0" fontId="83" fillId="41" borderId="1" applyNumberFormat="0" applyBorder="0" applyAlignment="0" applyProtection="0">
      <alignment vertical="center"/>
    </xf>
    <xf numFmtId="0" fontId="83" fillId="41" borderId="1" applyNumberFormat="0" applyBorder="0" applyAlignment="0" applyProtection="0">
      <alignment vertical="center"/>
    </xf>
    <xf numFmtId="0" fontId="18" fillId="0" borderId="0">
      <alignment vertical="center"/>
    </xf>
    <xf numFmtId="0" fontId="83" fillId="41" borderId="1" applyNumberFormat="0" applyBorder="0" applyAlignment="0" applyProtection="0">
      <alignment vertical="center"/>
    </xf>
    <xf numFmtId="0" fontId="83" fillId="41" borderId="1" applyNumberFormat="0" applyBorder="0" applyAlignment="0" applyProtection="0">
      <alignment vertical="center"/>
    </xf>
    <xf numFmtId="188" fontId="116" fillId="60" borderId="0">
      <alignment vertical="center"/>
    </xf>
    <xf numFmtId="0" fontId="77" fillId="61" borderId="0" applyNumberFormat="0" applyBorder="0" applyAlignment="0" applyProtection="0">
      <alignment vertical="center"/>
    </xf>
    <xf numFmtId="0" fontId="18" fillId="0" borderId="0">
      <alignment vertical="center"/>
    </xf>
    <xf numFmtId="188" fontId="117" fillId="62" borderId="0">
      <alignment vertical="center"/>
    </xf>
    <xf numFmtId="38" fontId="18" fillId="0" borderId="0" applyFont="0" applyFill="0" applyBorder="0" applyAlignment="0" applyProtection="0">
      <alignment vertical="center"/>
    </xf>
    <xf numFmtId="0" fontId="95" fillId="0" borderId="0" applyNumberFormat="0" applyFill="0" applyBorder="0" applyAlignment="0" applyProtection="0">
      <alignment vertical="center"/>
    </xf>
    <xf numFmtId="40" fontId="18" fillId="0" borderId="0" applyFont="0" applyFill="0" applyBorder="0" applyAlignment="0" applyProtection="0">
      <alignment vertical="center"/>
    </xf>
    <xf numFmtId="0" fontId="18" fillId="0" borderId="0">
      <alignment vertical="center"/>
    </xf>
    <xf numFmtId="0" fontId="79" fillId="0" borderId="20" applyNumberFormat="0" applyFill="0" applyProtection="0">
      <alignment horizontal="center" vertical="center"/>
    </xf>
    <xf numFmtId="0" fontId="18" fillId="0" borderId="0">
      <alignment vertical="center"/>
    </xf>
    <xf numFmtId="177" fontId="18" fillId="0" borderId="0" applyFont="0" applyFill="0" applyBorder="0" applyAlignment="0" applyProtection="0">
      <alignment vertical="center"/>
    </xf>
    <xf numFmtId="43" fontId="0" fillId="0" borderId="0" applyFont="0" applyFill="0" applyBorder="0" applyAlignment="0" applyProtection="0">
      <alignment vertical="center"/>
    </xf>
    <xf numFmtId="189" fontId="18" fillId="0" borderId="0" applyFont="0" applyFill="0" applyBorder="0" applyAlignment="0" applyProtection="0">
      <alignment vertical="center"/>
    </xf>
    <xf numFmtId="40" fontId="118" fillId="55" borderId="32">
      <alignment horizontal="centerContinuous" vertical="center"/>
    </xf>
    <xf numFmtId="0" fontId="89" fillId="0" borderId="21" applyNumberFormat="0" applyFill="0" applyAlignment="0" applyProtection="0">
      <alignment vertical="center"/>
    </xf>
    <xf numFmtId="1" fontId="84" fillId="0" borderId="20" applyFill="0" applyProtection="0">
      <alignment horizontal="center" vertical="center"/>
    </xf>
    <xf numFmtId="1" fontId="84" fillId="0" borderId="20" applyFill="0" applyProtection="0">
      <alignment horizontal="center" vertical="center"/>
    </xf>
    <xf numFmtId="40" fontId="118" fillId="55" borderId="32">
      <alignment horizontal="centerContinuous" vertical="center"/>
    </xf>
    <xf numFmtId="37" fontId="119" fillId="0" borderId="0">
      <alignment vertical="center"/>
    </xf>
    <xf numFmtId="0" fontId="92" fillId="0" borderId="22">
      <alignment horizontal="center" vertical="center"/>
    </xf>
    <xf numFmtId="9" fontId="18" fillId="0" borderId="0" applyFont="0" applyFill="0" applyBorder="0" applyAlignment="0" applyProtection="0">
      <alignment vertical="center"/>
    </xf>
    <xf numFmtId="37" fontId="119" fillId="0" borderId="0">
      <alignment vertical="center"/>
    </xf>
    <xf numFmtId="0" fontId="92" fillId="0" borderId="22">
      <alignment horizontal="center" vertical="center"/>
    </xf>
    <xf numFmtId="37" fontId="119" fillId="0" borderId="0">
      <alignment vertical="center"/>
    </xf>
    <xf numFmtId="0" fontId="92" fillId="0" borderId="22">
      <alignment horizontal="center" vertical="center"/>
    </xf>
    <xf numFmtId="0" fontId="26" fillId="0" borderId="0">
      <alignment vertical="center"/>
    </xf>
    <xf numFmtId="0" fontId="0" fillId="0" borderId="0">
      <alignment vertical="center"/>
    </xf>
    <xf numFmtId="37" fontId="119" fillId="0" borderId="0">
      <alignment vertical="center"/>
    </xf>
    <xf numFmtId="0" fontId="92" fillId="0" borderId="22">
      <alignment horizontal="center" vertical="center"/>
    </xf>
    <xf numFmtId="9" fontId="18" fillId="0" borderId="0" applyFont="0" applyFill="0" applyBorder="0" applyAlignment="0" applyProtection="0">
      <alignment vertical="center"/>
    </xf>
    <xf numFmtId="190" fontId="84" fillId="0" borderId="0">
      <alignment vertical="center"/>
    </xf>
    <xf numFmtId="0" fontId="99" fillId="0" borderId="0">
      <alignment vertical="center"/>
    </xf>
    <xf numFmtId="9" fontId="18" fillId="0" borderId="0" applyFont="0" applyFill="0" applyBorder="0" applyAlignment="0" applyProtection="0">
      <alignment vertical="center"/>
    </xf>
    <xf numFmtId="14" fontId="82" fillId="0" borderId="0">
      <alignment horizontal="center" vertical="center" wrapText="1"/>
      <protection locked="0"/>
    </xf>
    <xf numFmtId="3" fontId="18" fillId="0" borderId="0" applyFont="0" applyFill="0" applyBorder="0" applyAlignment="0" applyProtection="0">
      <alignment vertical="center"/>
    </xf>
    <xf numFmtId="0" fontId="18" fillId="0" borderId="0">
      <alignment vertical="center"/>
    </xf>
    <xf numFmtId="0" fontId="108" fillId="51" borderId="25" applyNumberFormat="0" applyAlignment="0" applyProtection="0">
      <alignment vertical="center"/>
    </xf>
    <xf numFmtId="0" fontId="18" fillId="0" borderId="0">
      <alignment vertical="center"/>
    </xf>
    <xf numFmtId="10" fontId="18" fillId="0" borderId="0" applyFont="0" applyFill="0" applyBorder="0" applyAlignment="0" applyProtection="0">
      <alignment vertical="center"/>
    </xf>
    <xf numFmtId="0" fontId="0" fillId="0" borderId="0">
      <alignment vertical="center"/>
    </xf>
    <xf numFmtId="0" fontId="107" fillId="57" borderId="29">
      <alignment vertical="center"/>
      <protection locked="0"/>
    </xf>
    <xf numFmtId="0" fontId="18" fillId="0" borderId="0">
      <alignment vertical="center"/>
    </xf>
    <xf numFmtId="9" fontId="18" fillId="0" borderId="0" applyFont="0" applyFill="0" applyBorder="0" applyAlignment="0" applyProtection="0">
      <alignment vertical="center"/>
    </xf>
    <xf numFmtId="191" fontId="18" fillId="0" borderId="0" applyFont="0" applyFill="0" applyProtection="0">
      <alignment vertical="center"/>
    </xf>
    <xf numFmtId="0" fontId="18" fillId="0" borderId="0">
      <alignment vertical="center"/>
    </xf>
    <xf numFmtId="0" fontId="88" fillId="0" borderId="0" applyNumberFormat="0" applyFill="0" applyBorder="0" applyAlignment="0" applyProtection="0">
      <alignment vertical="center"/>
    </xf>
    <xf numFmtId="9" fontId="18" fillId="0" borderId="0" applyFont="0" applyFill="0" applyBorder="0" applyAlignment="0" applyProtection="0">
      <alignment vertical="center"/>
    </xf>
    <xf numFmtId="0" fontId="120" fillId="0" borderId="0" applyNumberFormat="0" applyFill="0" applyBorder="0" applyAlignment="0" applyProtection="0">
      <alignment vertical="center"/>
    </xf>
    <xf numFmtId="0" fontId="77" fillId="63" borderId="0" applyNumberFormat="0" applyBorder="0" applyAlignment="0" applyProtection="0">
      <alignment vertical="center"/>
    </xf>
    <xf numFmtId="0" fontId="18" fillId="0" borderId="0" applyNumberFormat="0" applyFont="0" applyFill="0" applyBorder="0" applyAlignment="0" applyProtection="0">
      <alignment horizontal="left" vertical="center"/>
    </xf>
    <xf numFmtId="15" fontId="18" fillId="0" borderId="0" applyFont="0" applyFill="0" applyBorder="0" applyAlignment="0" applyProtection="0">
      <alignment vertical="center"/>
    </xf>
    <xf numFmtId="0" fontId="92" fillId="0" borderId="22">
      <alignment horizontal="center" vertical="center"/>
    </xf>
    <xf numFmtId="0" fontId="84" fillId="0" borderId="8" applyNumberFormat="0" applyFill="0" applyProtection="0">
      <alignment horizontal="right" vertical="center"/>
    </xf>
    <xf numFmtId="15" fontId="18" fillId="0" borderId="0" applyFont="0" applyFill="0" applyBorder="0" applyAlignment="0" applyProtection="0">
      <alignment vertical="center"/>
    </xf>
    <xf numFmtId="0" fontId="84" fillId="0" borderId="8" applyNumberFormat="0" applyFill="0" applyProtection="0">
      <alignment horizontal="right" vertical="center"/>
    </xf>
    <xf numFmtId="4" fontId="18" fillId="0" borderId="0" applyFont="0" applyFill="0" applyBorder="0" applyAlignment="0" applyProtection="0">
      <alignment vertical="center"/>
    </xf>
    <xf numFmtId="0" fontId="91" fillId="0" borderId="0" applyNumberFormat="0" applyFill="0" applyBorder="0" applyAlignment="0" applyProtection="0">
      <alignment vertical="center"/>
    </xf>
    <xf numFmtId="0" fontId="18" fillId="0" borderId="0">
      <alignment vertical="center"/>
    </xf>
    <xf numFmtId="4" fontId="18" fillId="0" borderId="0" applyFont="0" applyFill="0" applyBorder="0" applyAlignment="0" applyProtection="0">
      <alignment vertical="center"/>
    </xf>
    <xf numFmtId="0" fontId="84" fillId="0" borderId="8" applyNumberFormat="0" applyFill="0" applyProtection="0">
      <alignment horizontal="right" vertical="center"/>
    </xf>
    <xf numFmtId="0" fontId="0" fillId="0" borderId="0">
      <alignment vertical="center"/>
    </xf>
    <xf numFmtId="0" fontId="92" fillId="0" borderId="22">
      <alignment horizontal="center" vertical="center"/>
    </xf>
    <xf numFmtId="0" fontId="92" fillId="0" borderId="22">
      <alignment horizontal="center" vertical="center"/>
    </xf>
    <xf numFmtId="0" fontId="0" fillId="0" borderId="0">
      <alignment vertical="center"/>
    </xf>
    <xf numFmtId="0" fontId="92" fillId="0" borderId="22">
      <alignment horizontal="center" vertical="center"/>
    </xf>
    <xf numFmtId="0" fontId="92" fillId="0" borderId="22">
      <alignment horizontal="center" vertical="center"/>
    </xf>
    <xf numFmtId="3" fontId="18" fillId="0" borderId="0" applyFont="0" applyFill="0" applyBorder="0" applyAlignment="0" applyProtection="0">
      <alignment vertical="center"/>
    </xf>
    <xf numFmtId="0" fontId="18" fillId="0" borderId="0">
      <alignment vertical="center"/>
    </xf>
    <xf numFmtId="0" fontId="18" fillId="0" borderId="0">
      <alignment vertical="center"/>
    </xf>
    <xf numFmtId="0" fontId="18" fillId="59" borderId="0" applyNumberFormat="0" applyFont="0" applyBorder="0" applyAlignment="0" applyProtection="0">
      <alignment vertical="center"/>
    </xf>
    <xf numFmtId="0" fontId="108" fillId="51" borderId="25" applyNumberFormat="0" applyAlignment="0" applyProtection="0">
      <alignment vertical="center"/>
    </xf>
    <xf numFmtId="0" fontId="18" fillId="0" borderId="0">
      <alignment vertical="center"/>
    </xf>
    <xf numFmtId="0" fontId="107" fillId="57" borderId="29">
      <alignment vertical="center"/>
      <protection locked="0"/>
    </xf>
    <xf numFmtId="0" fontId="121" fillId="0" borderId="0">
      <alignment vertical="center"/>
    </xf>
    <xf numFmtId="0" fontId="77" fillId="53" borderId="0" applyNumberFormat="0" applyBorder="0" applyAlignment="0" applyProtection="0">
      <alignment vertical="center"/>
    </xf>
    <xf numFmtId="0" fontId="107" fillId="57" borderId="29">
      <alignment vertical="center"/>
      <protection locked="0"/>
    </xf>
    <xf numFmtId="0" fontId="18" fillId="0" borderId="0">
      <alignment vertical="center"/>
    </xf>
    <xf numFmtId="0" fontId="107" fillId="57" borderId="29">
      <alignment vertical="center"/>
      <protection locked="0"/>
    </xf>
    <xf numFmtId="9" fontId="18" fillId="0" borderId="0" applyFont="0" applyFill="0" applyBorder="0" applyAlignment="0" applyProtection="0">
      <alignment vertical="center"/>
    </xf>
    <xf numFmtId="43" fontId="0"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88" fillId="0" borderId="0" applyNumberFormat="0" applyFill="0" applyBorder="0" applyAlignment="0" applyProtection="0">
      <alignment vertical="center"/>
    </xf>
    <xf numFmtId="9" fontId="18" fillId="0" borderId="0" applyFont="0" applyFill="0" applyBorder="0" applyAlignment="0" applyProtection="0">
      <alignment vertical="center"/>
    </xf>
    <xf numFmtId="178" fontId="0" fillId="0" borderId="0" applyFont="0" applyFill="0" applyBorder="0" applyAlignment="0" applyProtection="0">
      <alignment vertical="center"/>
    </xf>
    <xf numFmtId="0" fontId="122" fillId="0" borderId="0" applyNumberFormat="0" applyFill="0" applyBorder="0" applyAlignment="0" applyProtection="0">
      <alignment vertical="center"/>
    </xf>
    <xf numFmtId="9" fontId="18" fillId="0" borderId="0" applyFont="0" applyFill="0" applyBorder="0" applyAlignment="0" applyProtection="0">
      <alignment vertical="center"/>
    </xf>
    <xf numFmtId="0" fontId="95" fillId="0" borderId="0" applyNumberFormat="0" applyFill="0" applyBorder="0" applyAlignment="0" applyProtection="0">
      <alignment vertical="center"/>
    </xf>
    <xf numFmtId="0" fontId="90" fillId="43" borderId="0" applyNumberFormat="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18" fillId="0" borderId="0" applyProtection="0"/>
    <xf numFmtId="9" fontId="18" fillId="0" borderId="0" applyFont="0" applyFill="0" applyBorder="0" applyAlignment="0" applyProtection="0">
      <alignment vertical="center"/>
    </xf>
    <xf numFmtId="0" fontId="18" fillId="0" borderId="0">
      <alignment vertical="center"/>
    </xf>
    <xf numFmtId="9" fontId="18" fillId="0" borderId="0" applyFont="0" applyFill="0" applyBorder="0" applyAlignment="0" applyProtection="0">
      <alignment vertical="center"/>
    </xf>
    <xf numFmtId="0" fontId="18" fillId="0" borderId="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0" fillId="0" borderId="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18" fillId="0" borderId="0">
      <alignment vertical="center"/>
    </xf>
    <xf numFmtId="9" fontId="18" fillId="0" borderId="0" applyFont="0" applyFill="0" applyBorder="0" applyAlignment="0" applyProtection="0">
      <alignment vertical="center"/>
    </xf>
    <xf numFmtId="0" fontId="115" fillId="0" borderId="34" applyNumberFormat="0" applyFill="0" applyAlignment="0" applyProtection="0">
      <alignment vertical="center"/>
    </xf>
    <xf numFmtId="0" fontId="18" fillId="0" borderId="0">
      <alignment vertical="center"/>
    </xf>
    <xf numFmtId="9" fontId="18" fillId="0" borderId="0" applyFont="0" applyFill="0" applyBorder="0" applyAlignment="0" applyProtection="0">
      <alignment vertical="center"/>
    </xf>
    <xf numFmtId="0" fontId="102" fillId="0" borderId="26" applyNumberFormat="0" applyFill="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84" fillId="0" borderId="8" applyNumberFormat="0" applyFill="0" applyProtection="0">
      <alignment horizontal="right" vertical="center"/>
    </xf>
    <xf numFmtId="9" fontId="18" fillId="0" borderId="0" applyFont="0" applyFill="0" applyBorder="0" applyAlignment="0" applyProtection="0">
      <alignment vertical="center"/>
    </xf>
    <xf numFmtId="0" fontId="112" fillId="0" borderId="31" applyNumberFormat="0" applyFill="0" applyAlignment="0" applyProtection="0">
      <alignment vertical="center"/>
    </xf>
    <xf numFmtId="0" fontId="18" fillId="0" borderId="0">
      <alignment vertical="center"/>
    </xf>
    <xf numFmtId="9" fontId="18" fillId="0" borderId="0" applyFont="0" applyFill="0" applyBorder="0" applyAlignment="0" applyProtection="0">
      <alignment vertical="center"/>
    </xf>
    <xf numFmtId="0" fontId="122" fillId="0" borderId="35" applyNumberFormat="0" applyFill="0" applyAlignment="0" applyProtection="0">
      <alignment vertical="center"/>
    </xf>
    <xf numFmtId="9" fontId="18" fillId="0" borderId="0" applyFont="0" applyFill="0" applyBorder="0" applyAlignment="0" applyProtection="0">
      <alignment vertical="center"/>
    </xf>
    <xf numFmtId="9" fontId="18" fillId="0" borderId="0" applyFont="0" applyFill="0" applyBorder="0" applyAlignment="0" applyProtection="0">
      <alignment vertical="center"/>
    </xf>
    <xf numFmtId="0" fontId="120" fillId="0" borderId="0" applyNumberFormat="0" applyFill="0" applyBorder="0" applyAlignment="0" applyProtection="0">
      <alignment vertical="center"/>
    </xf>
    <xf numFmtId="0" fontId="88" fillId="0" borderId="0" applyNumberFormat="0" applyFill="0" applyBorder="0" applyAlignment="0" applyProtection="0">
      <alignment vertical="center"/>
    </xf>
    <xf numFmtId="9" fontId="18" fillId="0" borderId="0" applyFont="0" applyFill="0" applyBorder="0" applyAlignment="0" applyProtection="0">
      <alignment vertical="center"/>
    </xf>
    <xf numFmtId="0" fontId="95" fillId="0" borderId="0" applyNumberFormat="0" applyFill="0" applyBorder="0" applyAlignment="0" applyProtection="0">
      <alignment vertical="center"/>
    </xf>
    <xf numFmtId="9" fontId="18" fillId="0" borderId="0" applyFont="0" applyFill="0" applyBorder="0" applyAlignment="0" applyProtection="0">
      <alignment vertical="center"/>
    </xf>
    <xf numFmtId="0" fontId="95" fillId="0" borderId="0" applyNumberFormat="0" applyFill="0" applyBorder="0" applyAlignment="0" applyProtection="0">
      <alignment vertical="center"/>
    </xf>
    <xf numFmtId="192" fontId="18" fillId="0" borderId="0" applyFont="0" applyFill="0" applyBorder="0" applyAlignment="0" applyProtection="0">
      <alignment vertical="center"/>
    </xf>
    <xf numFmtId="0" fontId="123" fillId="0" borderId="8" applyNumberFormat="0" applyFill="0" applyProtection="0">
      <alignment horizontal="center" vertical="center"/>
    </xf>
    <xf numFmtId="0" fontId="84" fillId="0" borderId="8" applyNumberFormat="0" applyFill="0" applyProtection="0">
      <alignment horizontal="right" vertical="center"/>
    </xf>
    <xf numFmtId="0" fontId="84" fillId="0" borderId="8" applyNumberFormat="0" applyFill="0" applyProtection="0">
      <alignment horizontal="right" vertical="center"/>
    </xf>
    <xf numFmtId="0" fontId="89" fillId="0" borderId="21" applyNumberFormat="0" applyFill="0" applyAlignment="0" applyProtection="0">
      <alignment vertical="center"/>
    </xf>
    <xf numFmtId="0" fontId="89" fillId="0" borderId="21" applyNumberFormat="0" applyFill="0" applyAlignment="0" applyProtection="0">
      <alignment vertical="center"/>
    </xf>
    <xf numFmtId="0" fontId="102" fillId="0" borderId="26" applyNumberFormat="0" applyFill="0" applyAlignment="0" applyProtection="0">
      <alignment vertical="center"/>
    </xf>
    <xf numFmtId="0" fontId="89" fillId="0" borderId="21" applyNumberFormat="0" applyFill="0" applyAlignment="0" applyProtection="0">
      <alignment vertical="center"/>
    </xf>
    <xf numFmtId="0" fontId="18" fillId="0" borderId="0">
      <alignment vertical="center"/>
    </xf>
    <xf numFmtId="0" fontId="102" fillId="0" borderId="26" applyNumberFormat="0" applyFill="0" applyAlignment="0" applyProtection="0">
      <alignment vertical="center"/>
    </xf>
    <xf numFmtId="0" fontId="18" fillId="0" borderId="0">
      <alignment vertical="center"/>
    </xf>
    <xf numFmtId="0" fontId="102" fillId="0" borderId="26" applyNumberFormat="0" applyFill="0" applyAlignment="0" applyProtection="0">
      <alignment vertical="center"/>
    </xf>
    <xf numFmtId="0" fontId="18" fillId="0" borderId="0">
      <alignment vertical="center"/>
    </xf>
    <xf numFmtId="0" fontId="102" fillId="0" borderId="26" applyNumberFormat="0" applyFill="0" applyAlignment="0" applyProtection="0">
      <alignment vertical="center"/>
    </xf>
    <xf numFmtId="0" fontId="102" fillId="0" borderId="26" applyNumberFormat="0" applyFill="0" applyAlignment="0" applyProtection="0">
      <alignment vertical="center"/>
    </xf>
    <xf numFmtId="0" fontId="81" fillId="37" borderId="0" applyNumberFormat="0" applyBorder="0" applyAlignment="0" applyProtection="0">
      <alignment vertical="center"/>
    </xf>
    <xf numFmtId="0" fontId="91" fillId="0" borderId="27" applyNumberFormat="0" applyFill="0" applyAlignment="0" applyProtection="0">
      <alignment vertical="center"/>
    </xf>
    <xf numFmtId="0" fontId="102" fillId="0" borderId="26" applyNumberFormat="0" applyFill="0" applyAlignment="0" applyProtection="0">
      <alignment vertical="center"/>
    </xf>
    <xf numFmtId="0" fontId="102" fillId="0" borderId="26" applyNumberFormat="0" applyFill="0" applyAlignment="0" applyProtection="0">
      <alignment vertical="center"/>
    </xf>
    <xf numFmtId="0" fontId="102" fillId="0" borderId="26" applyNumberFormat="0" applyFill="0" applyAlignment="0" applyProtection="0">
      <alignment vertical="center"/>
    </xf>
    <xf numFmtId="0" fontId="102" fillId="0" borderId="26" applyNumberFormat="0" applyFill="0" applyAlignment="0" applyProtection="0">
      <alignment vertical="center"/>
    </xf>
    <xf numFmtId="0" fontId="18" fillId="0" borderId="0">
      <alignment vertical="center"/>
    </xf>
    <xf numFmtId="0" fontId="102" fillId="0" borderId="26" applyNumberFormat="0" applyFill="0" applyAlignment="0" applyProtection="0">
      <alignment vertical="center"/>
    </xf>
    <xf numFmtId="0" fontId="102" fillId="0" borderId="26" applyNumberFormat="0" applyFill="0" applyAlignment="0" applyProtection="0">
      <alignment vertical="center"/>
    </xf>
    <xf numFmtId="0" fontId="102" fillId="0" borderId="26" applyNumberFormat="0" applyFill="0" applyAlignment="0" applyProtection="0">
      <alignment vertical="center"/>
    </xf>
    <xf numFmtId="0" fontId="18" fillId="0" borderId="0"/>
    <xf numFmtId="0" fontId="18" fillId="0" borderId="0">
      <alignment vertical="center"/>
    </xf>
    <xf numFmtId="0" fontId="81" fillId="37" borderId="0" applyNumberFormat="0" applyBorder="0" applyAlignment="0" applyProtection="0">
      <alignment vertical="center"/>
    </xf>
    <xf numFmtId="0" fontId="122" fillId="0" borderId="35" applyNumberFormat="0" applyFill="0" applyAlignment="0" applyProtection="0">
      <alignment vertical="center"/>
    </xf>
    <xf numFmtId="0" fontId="81" fillId="37" borderId="0" applyNumberFormat="0" applyBorder="0" applyAlignment="0" applyProtection="0">
      <alignment vertical="center"/>
    </xf>
    <xf numFmtId="0" fontId="91" fillId="0" borderId="27" applyNumberFormat="0" applyFill="0" applyAlignment="0" applyProtection="0">
      <alignment vertical="center"/>
    </xf>
    <xf numFmtId="0" fontId="91" fillId="0" borderId="27" applyNumberFormat="0" applyFill="0" applyAlignment="0" applyProtection="0">
      <alignment vertical="center"/>
    </xf>
    <xf numFmtId="0" fontId="91" fillId="0" borderId="27" applyNumberFormat="0" applyFill="0" applyAlignment="0" applyProtection="0">
      <alignment vertical="center"/>
    </xf>
    <xf numFmtId="0" fontId="91" fillId="0" borderId="27" applyNumberFormat="0" applyFill="0" applyAlignment="0" applyProtection="0">
      <alignment vertical="center"/>
    </xf>
    <xf numFmtId="0" fontId="84" fillId="0" borderId="8" applyNumberFormat="0" applyFill="0" applyProtection="0">
      <alignment horizontal="left" vertical="center"/>
    </xf>
    <xf numFmtId="0" fontId="91" fillId="0" borderId="27" applyNumberFormat="0" applyFill="0" applyAlignment="0" applyProtection="0">
      <alignment vertical="center"/>
    </xf>
    <xf numFmtId="0" fontId="91" fillId="0" borderId="27" applyNumberFormat="0" applyFill="0" applyAlignment="0" applyProtection="0">
      <alignment vertical="center"/>
    </xf>
    <xf numFmtId="0" fontId="91" fillId="0" borderId="27" applyNumberFormat="0" applyFill="0" applyAlignment="0" applyProtection="0">
      <alignment vertical="center"/>
    </xf>
    <xf numFmtId="0" fontId="91" fillId="0" borderId="27" applyNumberFormat="0" applyFill="0" applyAlignment="0" applyProtection="0">
      <alignment vertical="center"/>
    </xf>
    <xf numFmtId="0" fontId="91" fillId="0" borderId="0" applyNumberFormat="0" applyFill="0" applyBorder="0" applyAlignment="0" applyProtection="0">
      <alignment vertical="center"/>
    </xf>
    <xf numFmtId="0" fontId="91" fillId="0" borderId="27" applyNumberFormat="0" applyFill="0" applyAlignment="0" applyProtection="0">
      <alignment vertical="center"/>
    </xf>
    <xf numFmtId="0" fontId="91" fillId="0" borderId="27" applyNumberFormat="0" applyFill="0" applyAlignment="0" applyProtection="0">
      <alignment vertical="center"/>
    </xf>
    <xf numFmtId="0" fontId="104" fillId="0" borderId="1">
      <alignment horizontal="left" vertical="center"/>
    </xf>
    <xf numFmtId="0" fontId="91" fillId="0" borderId="27" applyNumberFormat="0" applyFill="0" applyAlignment="0" applyProtection="0">
      <alignment vertical="center"/>
    </xf>
    <xf numFmtId="0" fontId="91" fillId="0" borderId="27" applyNumberFormat="0" applyFill="0" applyAlignment="0" applyProtection="0">
      <alignment vertical="center"/>
    </xf>
    <xf numFmtId="0" fontId="18" fillId="0" borderId="0">
      <alignment vertical="center"/>
    </xf>
    <xf numFmtId="1" fontId="84" fillId="0" borderId="20" applyFill="0" applyProtection="0">
      <alignment horizontal="center" vertical="center"/>
    </xf>
    <xf numFmtId="0" fontId="91" fillId="0" borderId="27" applyNumberFormat="0" applyFill="0" applyAlignment="0" applyProtection="0">
      <alignment vertical="center"/>
    </xf>
    <xf numFmtId="0" fontId="18" fillId="0" borderId="0">
      <alignment vertical="center"/>
    </xf>
    <xf numFmtId="178" fontId="0" fillId="0" borderId="0" applyFont="0" applyFill="0" applyBorder="0" applyAlignment="0" applyProtection="0">
      <alignment vertical="center"/>
    </xf>
    <xf numFmtId="0" fontId="122" fillId="0" borderId="0" applyNumberFormat="0" applyFill="0" applyBorder="0" applyAlignment="0" applyProtection="0">
      <alignment vertical="center"/>
    </xf>
    <xf numFmtId="43" fontId="0" fillId="0" borderId="0" applyFont="0" applyFill="0" applyBorder="0" applyAlignment="0" applyProtection="0">
      <alignment vertical="center"/>
    </xf>
    <xf numFmtId="0" fontId="91" fillId="0" borderId="0" applyNumberFormat="0" applyFill="0" applyBorder="0" applyAlignment="0" applyProtection="0">
      <alignment vertical="center"/>
    </xf>
    <xf numFmtId="43" fontId="0" fillId="0" borderId="0" applyFont="0" applyFill="0" applyBorder="0" applyAlignment="0" applyProtection="0">
      <alignment vertical="center"/>
    </xf>
    <xf numFmtId="0" fontId="91" fillId="0" borderId="0" applyNumberFormat="0" applyFill="0" applyBorder="0" applyAlignment="0" applyProtection="0">
      <alignment vertical="center"/>
    </xf>
    <xf numFmtId="0" fontId="91" fillId="0" borderId="0" applyNumberFormat="0" applyFill="0" applyBorder="0" applyAlignment="0" applyProtection="0">
      <alignment vertical="center"/>
    </xf>
    <xf numFmtId="43" fontId="0" fillId="0" borderId="0" applyFont="0" applyFill="0" applyBorder="0" applyAlignment="0" applyProtection="0">
      <alignment vertical="center"/>
    </xf>
    <xf numFmtId="0" fontId="91" fillId="0" borderId="0" applyNumberFormat="0" applyFill="0" applyBorder="0" applyAlignment="0" applyProtection="0">
      <alignment vertical="center"/>
    </xf>
    <xf numFmtId="43" fontId="0" fillId="0" borderId="0" applyFont="0" applyFill="0" applyBorder="0" applyAlignment="0" applyProtection="0">
      <alignment vertical="center"/>
    </xf>
    <xf numFmtId="0" fontId="91" fillId="0" borderId="0" applyNumberFormat="0" applyFill="0" applyBorder="0" applyAlignment="0" applyProtection="0">
      <alignment vertical="center"/>
    </xf>
    <xf numFmtId="0" fontId="91" fillId="0" borderId="0" applyNumberFormat="0" applyFill="0" applyBorder="0" applyAlignment="0" applyProtection="0">
      <alignment vertical="center"/>
    </xf>
    <xf numFmtId="0" fontId="91" fillId="0" borderId="0" applyNumberFormat="0" applyFill="0" applyBorder="0" applyAlignment="0" applyProtection="0">
      <alignment vertical="center"/>
    </xf>
    <xf numFmtId="0" fontId="91" fillId="0" borderId="0" applyNumberFormat="0" applyFill="0" applyBorder="0" applyAlignment="0" applyProtection="0">
      <alignment vertical="center"/>
    </xf>
    <xf numFmtId="43" fontId="0" fillId="0" borderId="0" applyFont="0" applyFill="0" applyBorder="0" applyAlignment="0" applyProtection="0">
      <alignment vertical="center"/>
    </xf>
    <xf numFmtId="0" fontId="91" fillId="0" borderId="0" applyNumberFormat="0" applyFill="0" applyBorder="0" applyAlignment="0" applyProtection="0">
      <alignment vertical="center"/>
    </xf>
    <xf numFmtId="0" fontId="91" fillId="0" borderId="0" applyNumberFormat="0" applyFill="0" applyBorder="0" applyAlignment="0" applyProtection="0">
      <alignment vertical="center"/>
    </xf>
    <xf numFmtId="43" fontId="0" fillId="0" borderId="0" applyFont="0" applyFill="0" applyBorder="0" applyAlignment="0" applyProtection="0">
      <alignment vertical="center"/>
    </xf>
    <xf numFmtId="0" fontId="91" fillId="0" borderId="0" applyNumberFormat="0" applyFill="0" applyBorder="0" applyAlignment="0" applyProtection="0">
      <alignment vertical="center"/>
    </xf>
    <xf numFmtId="43" fontId="0" fillId="0" borderId="0" applyFont="0" applyFill="0" applyBorder="0" applyAlignment="0" applyProtection="0">
      <alignment vertical="center"/>
    </xf>
    <xf numFmtId="0" fontId="91" fillId="0" borderId="0" applyNumberFormat="0" applyFill="0" applyBorder="0" applyAlignment="0" applyProtection="0">
      <alignment vertical="center"/>
    </xf>
    <xf numFmtId="0" fontId="90" fillId="47" borderId="0" applyNumberFormat="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91"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0" fillId="0" borderId="0">
      <alignment vertical="center"/>
    </xf>
    <xf numFmtId="0" fontId="95" fillId="0" borderId="0" applyNumberFormat="0" applyFill="0" applyBorder="0" applyAlignment="0" applyProtection="0">
      <alignment vertical="center"/>
    </xf>
    <xf numFmtId="0" fontId="108" fillId="51" borderId="25" applyNumberFormat="0" applyAlignment="0" applyProtection="0">
      <alignment vertical="center"/>
    </xf>
    <xf numFmtId="0" fontId="0" fillId="0" borderId="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123" fillId="0" borderId="8" applyNumberFormat="0" applyFill="0" applyProtection="0">
      <alignment horizontal="center" vertical="center"/>
    </xf>
    <xf numFmtId="0" fontId="18" fillId="0" borderId="0">
      <alignment vertical="center"/>
    </xf>
    <xf numFmtId="0" fontId="123" fillId="0" borderId="8" applyNumberFormat="0" applyFill="0" applyProtection="0">
      <alignment horizontal="center" vertical="center"/>
    </xf>
    <xf numFmtId="0" fontId="81" fillId="40" borderId="0" applyNumberFormat="0" applyBorder="0" applyAlignment="0" applyProtection="0">
      <alignment vertical="center"/>
    </xf>
    <xf numFmtId="0" fontId="123" fillId="0" borderId="8" applyNumberFormat="0" applyFill="0" applyProtection="0">
      <alignment horizontal="center" vertical="center"/>
    </xf>
    <xf numFmtId="0" fontId="123" fillId="0" borderId="8" applyNumberFormat="0" applyFill="0" applyProtection="0">
      <alignment horizontal="center" vertical="center"/>
    </xf>
    <xf numFmtId="0" fontId="90" fillId="43" borderId="0" applyNumberFormat="0" applyBorder="0" applyAlignment="0" applyProtection="0">
      <alignment vertical="center"/>
    </xf>
    <xf numFmtId="0" fontId="123" fillId="0" borderId="8" applyNumberFormat="0" applyFill="0" applyProtection="0">
      <alignment horizontal="center" vertical="center"/>
    </xf>
    <xf numFmtId="0" fontId="123" fillId="0" borderId="8" applyNumberFormat="0" applyFill="0" applyProtection="0">
      <alignment horizontal="center" vertical="center"/>
    </xf>
    <xf numFmtId="0" fontId="123" fillId="0" borderId="8" applyNumberFormat="0" applyFill="0" applyProtection="0">
      <alignment horizontal="center"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79" fillId="0" borderId="20" applyNumberFormat="0" applyFill="0" applyProtection="0">
      <alignment horizontal="center" vertical="center"/>
    </xf>
    <xf numFmtId="0" fontId="18" fillId="0" borderId="0">
      <alignment vertical="center"/>
    </xf>
    <xf numFmtId="0" fontId="79" fillId="0" borderId="20" applyNumberFormat="0" applyFill="0" applyProtection="0">
      <alignment horizontal="center" vertical="center"/>
    </xf>
    <xf numFmtId="0" fontId="18" fillId="0" borderId="0">
      <alignment vertical="center"/>
    </xf>
    <xf numFmtId="0" fontId="18" fillId="0" borderId="0">
      <alignment vertical="center"/>
    </xf>
    <xf numFmtId="0" fontId="79" fillId="0" borderId="20" applyNumberFormat="0" applyFill="0" applyProtection="0">
      <alignment horizontal="center" vertical="center"/>
    </xf>
    <xf numFmtId="0" fontId="18" fillId="0" borderId="0">
      <alignment vertical="center"/>
    </xf>
    <xf numFmtId="0" fontId="79" fillId="0" borderId="20" applyNumberFormat="0" applyFill="0" applyProtection="0">
      <alignment horizontal="center" vertical="center"/>
    </xf>
    <xf numFmtId="0" fontId="18" fillId="0" borderId="0">
      <alignment vertical="center"/>
    </xf>
    <xf numFmtId="0" fontId="79" fillId="0" borderId="20" applyNumberFormat="0" applyFill="0" applyProtection="0">
      <alignment horizontal="center" vertical="center"/>
    </xf>
    <xf numFmtId="0" fontId="18" fillId="0" borderId="0">
      <alignment vertical="center"/>
    </xf>
    <xf numFmtId="0" fontId="88" fillId="0" borderId="0" applyNumberFormat="0" applyFill="0" applyBorder="0" applyAlignment="0" applyProtection="0">
      <alignment vertical="center"/>
    </xf>
    <xf numFmtId="0" fontId="90" fillId="43" borderId="0" applyNumberFormat="0" applyBorder="0" applyAlignment="0" applyProtection="0">
      <alignment vertical="center"/>
    </xf>
    <xf numFmtId="0" fontId="90" fillId="43" borderId="0" applyNumberFormat="0" applyBorder="0" applyAlignment="0" applyProtection="0">
      <alignment vertical="center"/>
    </xf>
    <xf numFmtId="0" fontId="88" fillId="0" borderId="0" applyNumberFormat="0" applyFill="0" applyBorder="0" applyAlignment="0" applyProtection="0">
      <alignment vertical="center"/>
    </xf>
    <xf numFmtId="0" fontId="90" fillId="43" borderId="0" applyNumberFormat="0" applyBorder="0" applyAlignment="0" applyProtection="0">
      <alignment vertical="center"/>
    </xf>
    <xf numFmtId="0" fontId="90" fillId="43" borderId="0" applyNumberFormat="0" applyBorder="0" applyAlignment="0" applyProtection="0">
      <alignment vertical="center"/>
    </xf>
    <xf numFmtId="0" fontId="90" fillId="43" borderId="0" applyNumberFormat="0" applyBorder="0" applyAlignment="0" applyProtection="0">
      <alignment vertical="center"/>
    </xf>
    <xf numFmtId="0" fontId="103" fillId="0" borderId="0" applyNumberFormat="0" applyFill="0" applyBorder="0" applyAlignment="0" applyProtection="0">
      <alignment vertical="center"/>
    </xf>
    <xf numFmtId="0" fontId="90" fillId="43" borderId="0" applyNumberFormat="0" applyBorder="0" applyAlignment="0" applyProtection="0">
      <alignment vertical="center"/>
    </xf>
    <xf numFmtId="0" fontId="90" fillId="47" borderId="0" applyNumberFormat="0" applyBorder="0" applyAlignment="0" applyProtection="0">
      <alignment vertical="center"/>
    </xf>
    <xf numFmtId="0" fontId="90" fillId="43" borderId="0" applyNumberFormat="0" applyBorder="0" applyAlignment="0" applyProtection="0">
      <alignment vertical="center"/>
    </xf>
    <xf numFmtId="0" fontId="90" fillId="43" borderId="0" applyNumberFormat="0" applyBorder="0" applyAlignment="0" applyProtection="0">
      <alignment vertical="center"/>
    </xf>
    <xf numFmtId="0" fontId="90" fillId="43" borderId="0" applyNumberFormat="0" applyBorder="0" applyAlignment="0" applyProtection="0">
      <alignment vertical="center"/>
    </xf>
    <xf numFmtId="0" fontId="90" fillId="43" borderId="0" applyNumberFormat="0" applyBorder="0" applyAlignment="0" applyProtection="0">
      <alignment vertical="center"/>
    </xf>
    <xf numFmtId="0" fontId="90" fillId="43" borderId="0" applyNumberFormat="0" applyBorder="0" applyAlignment="0" applyProtection="0">
      <alignment vertical="center"/>
    </xf>
    <xf numFmtId="0" fontId="90" fillId="43" borderId="0" applyNumberFormat="0" applyBorder="0" applyAlignment="0" applyProtection="0">
      <alignment vertical="center"/>
    </xf>
    <xf numFmtId="0" fontId="101" fillId="47" borderId="0" applyNumberFormat="0" applyBorder="0" applyAlignment="0" applyProtection="0">
      <alignment vertical="center"/>
    </xf>
    <xf numFmtId="0" fontId="90" fillId="43" borderId="0" applyNumberFormat="0" applyBorder="0" applyAlignment="0" applyProtection="0">
      <alignment vertical="center"/>
    </xf>
    <xf numFmtId="0" fontId="90" fillId="43" borderId="0" applyNumberFormat="0" applyBorder="0" applyAlignment="0" applyProtection="0">
      <alignment vertical="center"/>
    </xf>
    <xf numFmtId="0" fontId="18" fillId="0" borderId="0">
      <alignment vertical="center"/>
    </xf>
    <xf numFmtId="0" fontId="101" fillId="47" borderId="0" applyNumberFormat="0" applyBorder="0" applyAlignment="0" applyProtection="0">
      <alignment vertical="center"/>
    </xf>
    <xf numFmtId="0" fontId="101" fillId="47" borderId="0" applyNumberFormat="0" applyBorder="0" applyAlignment="0" applyProtection="0">
      <alignment vertical="center"/>
    </xf>
    <xf numFmtId="0" fontId="90" fillId="47" borderId="0" applyNumberFormat="0" applyBorder="0" applyAlignment="0" applyProtection="0">
      <alignment vertical="center"/>
    </xf>
    <xf numFmtId="0" fontId="90" fillId="47" borderId="0" applyNumberFormat="0" applyBorder="0" applyAlignment="0" applyProtection="0">
      <alignment vertical="center"/>
    </xf>
    <xf numFmtId="0" fontId="90" fillId="47" borderId="0" applyNumberFormat="0" applyBorder="0" applyAlignment="0" applyProtection="0">
      <alignment vertical="center"/>
    </xf>
    <xf numFmtId="0" fontId="90" fillId="47" borderId="0" applyNumberFormat="0" applyBorder="0" applyAlignment="0" applyProtection="0">
      <alignment vertical="center"/>
    </xf>
    <xf numFmtId="0" fontId="90" fillId="47" borderId="0" applyNumberFormat="0" applyBorder="0" applyAlignment="0" applyProtection="0">
      <alignment vertical="center"/>
    </xf>
    <xf numFmtId="0" fontId="90" fillId="47" borderId="0" applyNumberFormat="0" applyBorder="0" applyAlignment="0" applyProtection="0">
      <alignment vertical="center"/>
    </xf>
    <xf numFmtId="0" fontId="90" fillId="47" borderId="0" applyNumberFormat="0" applyBorder="0" applyAlignment="0" applyProtection="0">
      <alignment vertical="center"/>
    </xf>
    <xf numFmtId="0" fontId="18" fillId="0" borderId="0">
      <alignment vertical="center"/>
    </xf>
    <xf numFmtId="0" fontId="101" fillId="43" borderId="0" applyNumberFormat="0" applyBorder="0" applyAlignment="0" applyProtection="0">
      <alignment vertical="center"/>
    </xf>
    <xf numFmtId="0" fontId="101" fillId="43" borderId="0" applyNumberFormat="0" applyBorder="0" applyAlignment="0" applyProtection="0">
      <alignment vertical="center"/>
    </xf>
    <xf numFmtId="0" fontId="101" fillId="43" borderId="0" applyNumberFormat="0" applyBorder="0" applyAlignment="0" applyProtection="0">
      <alignment vertical="center"/>
    </xf>
    <xf numFmtId="0" fontId="101" fillId="43" borderId="0" applyNumberFormat="0" applyBorder="0" applyAlignment="0" applyProtection="0">
      <alignment vertical="center"/>
    </xf>
    <xf numFmtId="0" fontId="0" fillId="0" borderId="0">
      <alignment vertical="center"/>
    </xf>
    <xf numFmtId="0" fontId="101" fillId="43" borderId="0" applyNumberFormat="0" applyBorder="0" applyAlignment="0" applyProtection="0">
      <alignment vertical="center"/>
    </xf>
    <xf numFmtId="0" fontId="101" fillId="43" borderId="0" applyNumberFormat="0" applyBorder="0" applyAlignment="0" applyProtection="0">
      <alignment vertical="center"/>
    </xf>
    <xf numFmtId="0" fontId="94" fillId="48" borderId="0" applyNumberFormat="0" applyBorder="0" applyAlignment="0" applyProtection="0">
      <alignment vertical="center"/>
    </xf>
    <xf numFmtId="0" fontId="101" fillId="43" borderId="0" applyNumberFormat="0" applyBorder="0" applyAlignment="0" applyProtection="0">
      <alignment vertical="center"/>
    </xf>
    <xf numFmtId="0" fontId="85" fillId="43" borderId="0" applyNumberFormat="0" applyBorder="0" applyAlignment="0" applyProtection="0">
      <alignment vertical="center"/>
    </xf>
    <xf numFmtId="0" fontId="18" fillId="0" borderId="0">
      <alignment vertical="center"/>
    </xf>
    <xf numFmtId="0" fontId="90" fillId="47" borderId="0" applyNumberFormat="0" applyBorder="0" applyAlignment="0" applyProtection="0">
      <alignment vertical="center"/>
    </xf>
    <xf numFmtId="0" fontId="108" fillId="51" borderId="25" applyNumberFormat="0" applyAlignment="0" applyProtection="0">
      <alignment vertical="center"/>
    </xf>
    <xf numFmtId="0" fontId="18" fillId="0" borderId="0">
      <alignment vertical="center"/>
    </xf>
    <xf numFmtId="0" fontId="98" fillId="0" borderId="0">
      <alignment vertical="center"/>
    </xf>
    <xf numFmtId="0" fontId="106" fillId="0" borderId="0">
      <alignment vertical="center"/>
    </xf>
    <xf numFmtId="0" fontId="90" fillId="47" borderId="0" applyNumberFormat="0" applyBorder="0" applyAlignment="0" applyProtection="0">
      <alignment vertical="center"/>
    </xf>
    <xf numFmtId="0" fontId="108" fillId="51" borderId="25" applyNumberFormat="0" applyAlignment="0" applyProtection="0">
      <alignment vertical="center"/>
    </xf>
    <xf numFmtId="0" fontId="18" fillId="0" borderId="0">
      <alignment vertical="center"/>
    </xf>
    <xf numFmtId="0" fontId="90" fillId="47" borderId="0" applyNumberFormat="0" applyBorder="0" applyAlignment="0" applyProtection="0">
      <alignment vertical="center"/>
    </xf>
    <xf numFmtId="0" fontId="98" fillId="0" borderId="0">
      <alignment vertical="center"/>
    </xf>
    <xf numFmtId="0" fontId="90" fillId="47" borderId="0" applyNumberFormat="0" applyBorder="0" applyAlignment="0" applyProtection="0">
      <alignment vertical="center"/>
    </xf>
    <xf numFmtId="0" fontId="9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7" fillId="0" borderId="19" applyNumberFormat="0" applyFill="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81" fillId="37" borderId="0" applyNumberFormat="0" applyBorder="0" applyAlignment="0" applyProtection="0">
      <alignment vertical="center"/>
    </xf>
    <xf numFmtId="0" fontId="18" fillId="0" borderId="0">
      <alignment vertical="center"/>
    </xf>
    <xf numFmtId="0" fontId="18" fillId="0" borderId="0">
      <alignment vertical="center"/>
    </xf>
    <xf numFmtId="0" fontId="96" fillId="42" borderId="24" applyNumberFormat="0" applyAlignment="0" applyProtection="0">
      <alignment vertical="center"/>
    </xf>
    <xf numFmtId="0" fontId="0" fillId="0" borderId="0">
      <alignment vertical="center"/>
    </xf>
    <xf numFmtId="0" fontId="0" fillId="0" borderId="0">
      <alignment vertical="center"/>
    </xf>
    <xf numFmtId="0" fontId="0" fillId="41" borderId="28" applyNumberFormat="0" applyFont="0" applyAlignment="0" applyProtection="0">
      <alignment vertical="center"/>
    </xf>
    <xf numFmtId="0" fontId="0" fillId="0" borderId="0">
      <alignment vertical="center"/>
    </xf>
    <xf numFmtId="0" fontId="18" fillId="0" borderId="0">
      <alignment vertical="center"/>
    </xf>
    <xf numFmtId="0" fontId="125" fillId="0" borderId="0" applyNumberFormat="0" applyFill="0" applyBorder="0" applyAlignment="0" applyProtection="0">
      <alignment vertical="center"/>
    </xf>
    <xf numFmtId="0" fontId="18" fillId="0" borderId="0">
      <alignment vertical="center"/>
    </xf>
    <xf numFmtId="0" fontId="18" fillId="0" borderId="0">
      <alignment vertical="center"/>
    </xf>
    <xf numFmtId="0" fontId="0" fillId="41" borderId="28" applyNumberFormat="0" applyFont="0" applyAlignment="0" applyProtection="0">
      <alignment vertical="center"/>
    </xf>
    <xf numFmtId="0" fontId="0" fillId="0" borderId="0">
      <alignment vertical="center"/>
    </xf>
    <xf numFmtId="0" fontId="18" fillId="0" borderId="0">
      <alignment vertical="center"/>
    </xf>
    <xf numFmtId="0" fontId="18" fillId="0" borderId="0"/>
    <xf numFmtId="0" fontId="18" fillId="0" borderId="0">
      <alignment vertical="center"/>
    </xf>
    <xf numFmtId="0" fontId="0" fillId="41" borderId="28" applyNumberFormat="0" applyFont="0" applyAlignment="0" applyProtection="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94" fillId="48" borderId="0" applyNumberFormat="0" applyBorder="0" applyAlignment="0" applyProtection="0">
      <alignment vertical="center"/>
    </xf>
    <xf numFmtId="0" fontId="77" fillId="61" borderId="0" applyNumberFormat="0" applyBorder="0" applyAlignment="0" applyProtection="0">
      <alignment vertical="center"/>
    </xf>
    <xf numFmtId="0" fontId="18" fillId="0" borderId="0">
      <alignment vertical="center"/>
    </xf>
    <xf numFmtId="0" fontId="18" fillId="0" borderId="0">
      <alignment vertical="center"/>
    </xf>
    <xf numFmtId="0" fontId="94" fillId="48"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77" fillId="52"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1" fontId="84" fillId="0" borderId="20" applyFill="0" applyProtection="0">
      <alignment horizontal="center" vertical="center"/>
    </xf>
    <xf numFmtId="0" fontId="18" fillId="0" borderId="0">
      <alignment vertical="center"/>
    </xf>
    <xf numFmtId="1" fontId="84" fillId="0" borderId="20" applyFill="0" applyProtection="0">
      <alignment horizontal="center" vertical="center"/>
    </xf>
    <xf numFmtId="0" fontId="18" fillId="0" borderId="0">
      <alignment vertical="center"/>
    </xf>
    <xf numFmtId="0" fontId="9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93" fillId="38" borderId="23" applyNumberFormat="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08" fillId="51" borderId="25" applyNumberFormat="0" applyAlignment="0" applyProtection="0">
      <alignment vertical="center"/>
    </xf>
    <xf numFmtId="0" fontId="86" fillId="37" borderId="0" applyNumberFormat="0" applyBorder="0" applyAlignment="0" applyProtection="0">
      <alignment vertical="center"/>
    </xf>
    <xf numFmtId="0" fontId="18" fillId="0" borderId="0">
      <alignment vertical="center"/>
    </xf>
    <xf numFmtId="0" fontId="18" fillId="0" borderId="0">
      <alignment vertical="center"/>
    </xf>
    <xf numFmtId="0" fontId="96" fillId="42" borderId="24" applyNumberFormat="0" applyAlignment="0" applyProtection="0">
      <alignment vertical="center"/>
    </xf>
    <xf numFmtId="0" fontId="18" fillId="0" borderId="0">
      <alignment vertical="center"/>
    </xf>
    <xf numFmtId="0" fontId="18" fillId="0" borderId="0">
      <alignment vertical="center"/>
    </xf>
    <xf numFmtId="0" fontId="93" fillId="38" borderId="23" applyNumberFormat="0" applyAlignment="0" applyProtection="0">
      <alignment vertical="center"/>
    </xf>
    <xf numFmtId="0" fontId="96" fillId="42" borderId="24" applyNumberFormat="0" applyAlignment="0" applyProtection="0">
      <alignment vertical="center"/>
    </xf>
    <xf numFmtId="0" fontId="18" fillId="0" borderId="0">
      <alignment vertical="center"/>
    </xf>
    <xf numFmtId="0" fontId="18" fillId="0" borderId="0">
      <alignment vertical="center"/>
    </xf>
    <xf numFmtId="178" fontId="0" fillId="0" borderId="0" applyFont="0" applyFill="0" applyBorder="0" applyAlignment="0" applyProtection="0">
      <alignment vertical="center"/>
    </xf>
    <xf numFmtId="0" fontId="18"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96" fillId="42" borderId="24" applyNumberFormat="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08" fillId="51" borderId="2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3" fillId="38" borderId="23" applyNumberFormat="0" applyAlignment="0" applyProtection="0">
      <alignment vertical="center"/>
    </xf>
    <xf numFmtId="0" fontId="18" fillId="0" borderId="0">
      <alignment vertical="center"/>
    </xf>
    <xf numFmtId="0" fontId="93" fillId="38" borderId="23" applyNumberFormat="0" applyAlignment="0" applyProtection="0">
      <alignment vertical="center"/>
    </xf>
    <xf numFmtId="0" fontId="18" fillId="0" borderId="0">
      <alignment vertical="center"/>
    </xf>
    <xf numFmtId="0" fontId="94" fillId="48" borderId="0" applyNumberFormat="0" applyBorder="0" applyAlignment="0" applyProtection="0">
      <alignment vertical="center"/>
    </xf>
    <xf numFmtId="0" fontId="0" fillId="0" borderId="0">
      <alignment vertical="center"/>
    </xf>
    <xf numFmtId="0" fontId="94" fillId="48" borderId="0" applyNumberFormat="0" applyBorder="0" applyAlignment="0" applyProtection="0">
      <alignment vertical="center"/>
    </xf>
    <xf numFmtId="0" fontId="0" fillId="0" borderId="0">
      <alignment vertical="center"/>
    </xf>
    <xf numFmtId="0" fontId="94" fillId="48"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11" fillId="64" borderId="0" applyNumberFormat="0" applyBorder="0" applyAlignment="0" applyProtection="0">
      <alignment vertical="center"/>
    </xf>
    <xf numFmtId="0" fontId="18" fillId="0" borderId="0">
      <alignment vertical="center"/>
    </xf>
    <xf numFmtId="0" fontId="18" fillId="0" borderId="0">
      <alignment vertical="center"/>
    </xf>
    <xf numFmtId="0" fontId="96" fillId="42" borderId="24" applyNumberFormat="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84" fillId="0" borderId="0">
      <alignment vertical="center"/>
    </xf>
    <xf numFmtId="0" fontId="18" fillId="0" borderId="0">
      <alignment vertical="center"/>
    </xf>
    <xf numFmtId="0" fontId="18" fillId="0" borderId="0">
      <alignment vertical="center"/>
    </xf>
    <xf numFmtId="0" fontId="93" fillId="38" borderId="23" applyNumberFormat="0" applyAlignment="0" applyProtection="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76" fillId="0" borderId="18" applyNumberFormat="0" applyFill="0" applyAlignment="0" applyProtection="0">
      <alignment vertical="center"/>
    </xf>
    <xf numFmtId="0" fontId="0" fillId="0" borderId="0">
      <alignment vertical="center"/>
    </xf>
    <xf numFmtId="0" fontId="81" fillId="40" borderId="0" applyNumberFormat="0" applyBorder="0" applyAlignment="0" applyProtection="0">
      <alignment vertical="center"/>
    </xf>
    <xf numFmtId="0" fontId="0" fillId="0" borderId="0">
      <alignment vertical="center"/>
    </xf>
    <xf numFmtId="0" fontId="98" fillId="0" borderId="0" applyAlignment="0"/>
    <xf numFmtId="0" fontId="18" fillId="0" borderId="0">
      <alignment vertical="center"/>
    </xf>
    <xf numFmtId="0" fontId="18" fillId="0" borderId="0">
      <alignment vertical="center"/>
    </xf>
    <xf numFmtId="0" fontId="0" fillId="0" borderId="0">
      <alignment vertical="center"/>
    </xf>
    <xf numFmtId="0" fontId="0" fillId="0" borderId="0">
      <alignment vertical="center"/>
    </xf>
    <xf numFmtId="0" fontId="98" fillId="0" borderId="0">
      <alignment vertical="center"/>
    </xf>
    <xf numFmtId="0" fontId="98" fillId="0" borderId="0">
      <alignment vertical="center"/>
    </xf>
    <xf numFmtId="0" fontId="98" fillId="0" borderId="0">
      <alignment vertical="center"/>
    </xf>
    <xf numFmtId="0" fontId="98" fillId="0" borderId="0">
      <alignment vertical="center"/>
    </xf>
    <xf numFmtId="0" fontId="18" fillId="0" borderId="0">
      <alignment vertical="center"/>
    </xf>
    <xf numFmtId="0" fontId="0" fillId="0" borderId="0">
      <alignment vertical="center"/>
    </xf>
    <xf numFmtId="0" fontId="0" fillId="0" borderId="0">
      <alignment vertical="center"/>
    </xf>
    <xf numFmtId="0" fontId="104" fillId="0" borderId="1">
      <alignment horizontal="left" vertical="center"/>
    </xf>
    <xf numFmtId="0" fontId="0" fillId="41" borderId="28" applyNumberFormat="0" applyFont="0" applyAlignment="0" applyProtection="0">
      <alignment vertical="center"/>
    </xf>
    <xf numFmtId="0" fontId="104" fillId="0" borderId="1">
      <alignment horizontal="left" vertical="center"/>
    </xf>
    <xf numFmtId="0" fontId="104" fillId="0" borderId="1">
      <alignment horizontal="left" vertical="center"/>
    </xf>
    <xf numFmtId="0" fontId="0" fillId="41" borderId="28" applyNumberFormat="0" applyFont="0" applyAlignment="0" applyProtection="0">
      <alignment vertical="center"/>
    </xf>
    <xf numFmtId="0" fontId="104" fillId="0" borderId="1">
      <alignment horizontal="left" vertical="center"/>
    </xf>
    <xf numFmtId="0" fontId="104" fillId="0" borderId="1">
      <alignment horizontal="left" vertical="center"/>
    </xf>
    <xf numFmtId="0" fontId="0" fillId="0" borderId="0">
      <alignment vertical="center"/>
    </xf>
    <xf numFmtId="0" fontId="0" fillId="0" borderId="0">
      <alignment vertical="center"/>
    </xf>
    <xf numFmtId="0" fontId="18" fillId="0" borderId="0">
      <alignment vertical="center"/>
    </xf>
    <xf numFmtId="0" fontId="18" fillId="0" borderId="0">
      <alignment vertical="center"/>
    </xf>
    <xf numFmtId="0" fontId="97" fillId="38" borderId="25" applyNumberFormat="0" applyAlignment="0" applyProtection="0">
      <alignment vertical="center"/>
    </xf>
    <xf numFmtId="0" fontId="18" fillId="0" borderId="0">
      <alignment vertical="center"/>
    </xf>
    <xf numFmtId="1" fontId="84" fillId="0" borderId="20" applyFill="0" applyProtection="0">
      <alignment horizontal="center" vertical="center"/>
    </xf>
    <xf numFmtId="0" fontId="18" fillId="0" borderId="0">
      <alignment vertical="center"/>
    </xf>
    <xf numFmtId="0" fontId="97" fillId="38" borderId="25" applyNumberFormat="0" applyAlignment="0" applyProtection="0">
      <alignment vertical="center"/>
    </xf>
    <xf numFmtId="0" fontId="18" fillId="0" borderId="0">
      <alignment vertical="center"/>
    </xf>
    <xf numFmtId="0" fontId="100"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81" fillId="37" borderId="0" applyNumberFormat="0" applyBorder="0" applyAlignment="0" applyProtection="0">
      <alignment vertical="center"/>
    </xf>
    <xf numFmtId="0" fontId="81" fillId="37" borderId="0" applyNumberFormat="0" applyBorder="0" applyAlignment="0" applyProtection="0">
      <alignment vertical="center"/>
    </xf>
    <xf numFmtId="0" fontId="81" fillId="37" borderId="0" applyNumberFormat="0" applyBorder="0" applyAlignment="0" applyProtection="0">
      <alignment vertical="center"/>
    </xf>
    <xf numFmtId="0" fontId="81" fillId="37" borderId="0" applyNumberFormat="0" applyBorder="0" applyAlignment="0" applyProtection="0">
      <alignment vertical="center"/>
    </xf>
    <xf numFmtId="0" fontId="81" fillId="37" borderId="0" applyNumberFormat="0" applyBorder="0" applyAlignment="0" applyProtection="0">
      <alignment vertical="center"/>
    </xf>
    <xf numFmtId="0" fontId="81" fillId="37" borderId="0" applyNumberFormat="0" applyBorder="0" applyAlignment="0" applyProtection="0">
      <alignment vertical="center"/>
    </xf>
    <xf numFmtId="0" fontId="81" fillId="37" borderId="0" applyNumberFormat="0" applyBorder="0" applyAlignment="0" applyProtection="0">
      <alignment vertical="center"/>
    </xf>
    <xf numFmtId="0" fontId="81" fillId="37" borderId="0" applyNumberFormat="0" applyBorder="0" applyAlignment="0" applyProtection="0">
      <alignment vertical="center"/>
    </xf>
    <xf numFmtId="0" fontId="84" fillId="0" borderId="8" applyNumberFormat="0" applyFill="0" applyProtection="0">
      <alignment horizontal="left" vertical="center"/>
    </xf>
    <xf numFmtId="0" fontId="86" fillId="37" borderId="0" applyNumberFormat="0" applyBorder="0" applyAlignment="0" applyProtection="0">
      <alignment vertical="center"/>
    </xf>
    <xf numFmtId="0" fontId="86" fillId="40" borderId="0" applyNumberFormat="0" applyBorder="0" applyAlignment="0" applyProtection="0">
      <alignment vertical="center"/>
    </xf>
    <xf numFmtId="0" fontId="86" fillId="40" borderId="0" applyNumberFormat="0" applyBorder="0" applyAlignment="0" applyProtection="0">
      <alignment vertical="center"/>
    </xf>
    <xf numFmtId="0" fontId="86" fillId="40" borderId="0" applyNumberFormat="0" applyBorder="0" applyAlignment="0" applyProtection="0">
      <alignment vertical="center"/>
    </xf>
    <xf numFmtId="0" fontId="81" fillId="40" borderId="0" applyNumberFormat="0" applyBorder="0" applyAlignment="0" applyProtection="0">
      <alignment vertical="center"/>
    </xf>
    <xf numFmtId="0" fontId="81" fillId="40" borderId="0" applyNumberFormat="0" applyBorder="0" applyAlignment="0" applyProtection="0">
      <alignment vertical="center"/>
    </xf>
    <xf numFmtId="0" fontId="81" fillId="40" borderId="0" applyNumberFormat="0" applyBorder="0" applyAlignment="0" applyProtection="0">
      <alignment vertical="center"/>
    </xf>
    <xf numFmtId="0" fontId="81" fillId="40" borderId="0" applyNumberFormat="0" applyBorder="0" applyAlignment="0" applyProtection="0">
      <alignment vertical="center"/>
    </xf>
    <xf numFmtId="0" fontId="81" fillId="40" borderId="0" applyNumberFormat="0" applyBorder="0" applyAlignment="0" applyProtection="0">
      <alignment vertical="center"/>
    </xf>
    <xf numFmtId="0" fontId="81" fillId="40" borderId="0" applyNumberFormat="0" applyBorder="0" applyAlignment="0" applyProtection="0">
      <alignment vertical="center"/>
    </xf>
    <xf numFmtId="0" fontId="81" fillId="40" borderId="0" applyNumberFormat="0" applyBorder="0" applyAlignment="0" applyProtection="0">
      <alignment vertical="center"/>
    </xf>
    <xf numFmtId="0" fontId="88" fillId="0" borderId="0" applyNumberFormat="0" applyFill="0" applyBorder="0" applyAlignment="0" applyProtection="0">
      <alignment vertical="center"/>
    </xf>
    <xf numFmtId="0" fontId="81" fillId="40" borderId="0" applyNumberFormat="0" applyBorder="0" applyAlignment="0" applyProtection="0">
      <alignment vertical="center"/>
    </xf>
    <xf numFmtId="0" fontId="88" fillId="0" borderId="0" applyNumberFormat="0" applyFill="0" applyBorder="0" applyAlignment="0" applyProtection="0">
      <alignment vertical="center"/>
    </xf>
    <xf numFmtId="0" fontId="81" fillId="40" borderId="0" applyNumberFormat="0" applyBorder="0" applyAlignment="0" applyProtection="0">
      <alignment vertical="center"/>
    </xf>
    <xf numFmtId="0" fontId="81" fillId="40" borderId="0" applyNumberFormat="0" applyBorder="0" applyAlignment="0" applyProtection="0">
      <alignment vertical="center"/>
    </xf>
    <xf numFmtId="0" fontId="81" fillId="40" borderId="0" applyNumberFormat="0" applyBorder="0" applyAlignment="0" applyProtection="0">
      <alignment vertical="center"/>
    </xf>
    <xf numFmtId="0" fontId="81" fillId="40" borderId="0" applyNumberFormat="0" applyBorder="0" applyAlignment="0" applyProtection="0">
      <alignment vertical="center"/>
    </xf>
    <xf numFmtId="0" fontId="81" fillId="40" borderId="0" applyNumberFormat="0" applyBorder="0" applyAlignment="0" applyProtection="0">
      <alignment vertical="center"/>
    </xf>
    <xf numFmtId="0" fontId="81" fillId="40" borderId="0" applyNumberFormat="0" applyBorder="0" applyAlignment="0" applyProtection="0">
      <alignment vertical="center"/>
    </xf>
    <xf numFmtId="0" fontId="86" fillId="37" borderId="0" applyNumberFormat="0" applyBorder="0" applyAlignment="0" applyProtection="0">
      <alignment vertical="center"/>
    </xf>
    <xf numFmtId="0" fontId="86" fillId="37" borderId="0" applyNumberFormat="0" applyBorder="0" applyAlignment="0" applyProtection="0">
      <alignment vertical="center"/>
    </xf>
    <xf numFmtId="0" fontId="86" fillId="37" borderId="0" applyNumberFormat="0" applyBorder="0" applyAlignment="0" applyProtection="0">
      <alignment vertical="center"/>
    </xf>
    <xf numFmtId="0" fontId="86" fillId="37" borderId="0" applyNumberFormat="0" applyBorder="0" applyAlignment="0" applyProtection="0">
      <alignment vertical="center"/>
    </xf>
    <xf numFmtId="0" fontId="86" fillId="37" borderId="0" applyNumberFormat="0" applyBorder="0" applyAlignment="0" applyProtection="0">
      <alignment vertical="center"/>
    </xf>
    <xf numFmtId="0" fontId="86" fillId="37" borderId="0" applyNumberFormat="0" applyBorder="0" applyAlignment="0" applyProtection="0">
      <alignment vertical="center"/>
    </xf>
    <xf numFmtId="0" fontId="81" fillId="40" borderId="0" applyNumberFormat="0" applyBorder="0" applyAlignment="0" applyProtection="0">
      <alignment vertical="center"/>
    </xf>
    <xf numFmtId="0" fontId="81" fillId="40" borderId="0" applyNumberFormat="0" applyBorder="0" applyAlignment="0" applyProtection="0">
      <alignment vertical="center"/>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47" fillId="0" borderId="19" applyNumberFormat="0" applyFill="0" applyAlignment="0" applyProtection="0">
      <alignment vertical="center"/>
    </xf>
    <xf numFmtId="0" fontId="47" fillId="0" borderId="19" applyNumberFormat="0" applyFill="0" applyAlignment="0" applyProtection="0">
      <alignment vertical="center"/>
    </xf>
    <xf numFmtId="0" fontId="47" fillId="0" borderId="19" applyNumberFormat="0" applyFill="0" applyAlignment="0" applyProtection="0">
      <alignment vertical="center"/>
    </xf>
    <xf numFmtId="0" fontId="103" fillId="0" borderId="0" applyNumberFormat="0" applyFill="0" applyBorder="0" applyAlignment="0" applyProtection="0">
      <alignment vertical="center"/>
    </xf>
    <xf numFmtId="0" fontId="47" fillId="0" borderId="33" applyNumberFormat="0" applyFill="0" applyAlignment="0" applyProtection="0">
      <alignment vertical="center"/>
    </xf>
    <xf numFmtId="0" fontId="47" fillId="0" borderId="19" applyNumberFormat="0" applyFill="0" applyAlignment="0" applyProtection="0">
      <alignment vertical="center"/>
    </xf>
    <xf numFmtId="0" fontId="96" fillId="42" borderId="24" applyNumberFormat="0" applyAlignment="0" applyProtection="0">
      <alignment vertical="center"/>
    </xf>
    <xf numFmtId="0" fontId="47" fillId="0" borderId="19" applyNumberFormat="0" applyFill="0" applyAlignment="0" applyProtection="0">
      <alignment vertical="center"/>
    </xf>
    <xf numFmtId="0" fontId="96" fillId="42" borderId="24" applyNumberFormat="0" applyAlignment="0" applyProtection="0">
      <alignment vertical="center"/>
    </xf>
    <xf numFmtId="0" fontId="47" fillId="0" borderId="19" applyNumberFormat="0" applyFill="0" applyAlignment="0" applyProtection="0">
      <alignment vertical="center"/>
    </xf>
    <xf numFmtId="0" fontId="96" fillId="42" borderId="24" applyNumberFormat="0" applyAlignment="0" applyProtection="0">
      <alignment vertical="center"/>
    </xf>
    <xf numFmtId="0" fontId="47" fillId="0" borderId="19" applyNumberFormat="0" applyFill="0" applyAlignment="0" applyProtection="0">
      <alignment vertical="center"/>
    </xf>
    <xf numFmtId="0" fontId="96" fillId="42" borderId="24" applyNumberFormat="0" applyAlignment="0" applyProtection="0">
      <alignment vertical="center"/>
    </xf>
    <xf numFmtId="0" fontId="47" fillId="0" borderId="33" applyNumberFormat="0" applyFill="0" applyAlignment="0" applyProtection="0">
      <alignment vertical="center"/>
    </xf>
    <xf numFmtId="0" fontId="96" fillId="42" borderId="24" applyNumberFormat="0" applyAlignment="0" applyProtection="0">
      <alignment vertical="center"/>
    </xf>
    <xf numFmtId="0" fontId="47" fillId="0" borderId="19" applyNumberFormat="0" applyFill="0" applyAlignment="0" applyProtection="0">
      <alignment vertical="center"/>
    </xf>
    <xf numFmtId="0" fontId="47" fillId="0" borderId="19" applyNumberFormat="0" applyFill="0" applyAlignment="0" applyProtection="0">
      <alignment vertical="center"/>
    </xf>
    <xf numFmtId="0" fontId="47" fillId="0" borderId="19" applyNumberFormat="0" applyFill="0" applyAlignment="0" applyProtection="0">
      <alignment vertical="center"/>
    </xf>
    <xf numFmtId="0" fontId="103" fillId="0" borderId="0" applyNumberFormat="0" applyFill="0" applyBorder="0" applyAlignment="0" applyProtection="0">
      <alignment vertical="center"/>
    </xf>
    <xf numFmtId="0" fontId="47" fillId="0" borderId="19" applyNumberFormat="0" applyFill="0" applyAlignment="0" applyProtection="0">
      <alignment vertical="center"/>
    </xf>
    <xf numFmtId="0" fontId="47" fillId="0" borderId="19" applyNumberFormat="0" applyFill="0" applyAlignment="0" applyProtection="0">
      <alignment vertical="center"/>
    </xf>
    <xf numFmtId="0" fontId="47" fillId="0" borderId="19" applyNumberFormat="0" applyFill="0" applyAlignment="0" applyProtection="0">
      <alignment vertical="center"/>
    </xf>
    <xf numFmtId="0" fontId="47" fillId="0" borderId="19" applyNumberFormat="0" applyFill="0" applyAlignment="0" applyProtection="0">
      <alignment vertical="center"/>
    </xf>
    <xf numFmtId="0" fontId="47" fillId="0" borderId="19" applyNumberFormat="0" applyFill="0" applyAlignment="0" applyProtection="0">
      <alignment vertical="center"/>
    </xf>
    <xf numFmtId="0" fontId="47" fillId="0" borderId="19" applyNumberFormat="0" applyFill="0" applyAlignment="0" applyProtection="0">
      <alignment vertical="center"/>
    </xf>
    <xf numFmtId="0" fontId="47" fillId="0" borderId="19" applyNumberFormat="0" applyFill="0" applyAlignment="0" applyProtection="0">
      <alignment vertical="center"/>
    </xf>
    <xf numFmtId="0" fontId="47" fillId="0" borderId="19" applyNumberFormat="0" applyFill="0" applyAlignment="0" applyProtection="0">
      <alignment vertical="center"/>
    </xf>
    <xf numFmtId="0" fontId="103" fillId="0" borderId="0" applyNumberFormat="0" applyFill="0" applyBorder="0" applyAlignment="0" applyProtection="0">
      <alignment vertical="center"/>
    </xf>
    <xf numFmtId="0" fontId="47" fillId="0" borderId="19" applyNumberFormat="0" applyFill="0" applyAlignment="0" applyProtection="0">
      <alignment vertical="center"/>
    </xf>
    <xf numFmtId="0" fontId="47" fillId="0" borderId="19" applyNumberFormat="0" applyFill="0" applyAlignment="0" applyProtection="0">
      <alignment vertical="center"/>
    </xf>
    <xf numFmtId="0" fontId="47" fillId="0" borderId="19" applyNumberFormat="0" applyFill="0" applyAlignment="0" applyProtection="0">
      <alignment vertical="center"/>
    </xf>
    <xf numFmtId="0" fontId="47" fillId="0" borderId="19" applyNumberFormat="0" applyFill="0" applyAlignment="0" applyProtection="0">
      <alignment vertical="center"/>
    </xf>
    <xf numFmtId="0" fontId="47" fillId="0" borderId="19" applyNumberFormat="0" applyFill="0" applyAlignment="0" applyProtection="0">
      <alignment vertical="center"/>
    </xf>
    <xf numFmtId="0" fontId="47" fillId="0" borderId="19" applyNumberFormat="0" applyFill="0" applyAlignment="0" applyProtection="0">
      <alignment vertical="center"/>
    </xf>
    <xf numFmtId="0" fontId="47" fillId="0" borderId="19" applyNumberFormat="0" applyFill="0" applyAlignment="0" applyProtection="0">
      <alignment vertical="center"/>
    </xf>
    <xf numFmtId="0" fontId="47" fillId="0" borderId="19" applyNumberFormat="0" applyFill="0" applyAlignment="0" applyProtection="0">
      <alignment vertical="center"/>
    </xf>
    <xf numFmtId="0" fontId="47" fillId="0" borderId="19" applyNumberFormat="0" applyFill="0" applyAlignment="0" applyProtection="0">
      <alignment vertical="center"/>
    </xf>
    <xf numFmtId="0" fontId="47" fillId="0" borderId="19" applyNumberFormat="0" applyFill="0" applyAlignment="0" applyProtection="0">
      <alignment vertical="center"/>
    </xf>
    <xf numFmtId="4" fontId="0" fillId="0" borderId="0" applyFont="0" applyFill="0" applyBorder="0" applyAlignment="0" applyProtection="0">
      <alignment vertical="center"/>
    </xf>
    <xf numFmtId="0" fontId="47" fillId="0" borderId="19" applyNumberFormat="0" applyFill="0" applyAlignment="0" applyProtection="0">
      <alignment vertical="center"/>
    </xf>
    <xf numFmtId="0" fontId="47" fillId="0" borderId="19" applyNumberFormat="0" applyFill="0" applyAlignment="0" applyProtection="0">
      <alignment vertical="center"/>
    </xf>
    <xf numFmtId="0" fontId="47" fillId="0" borderId="19" applyNumberFormat="0" applyFill="0" applyAlignment="0" applyProtection="0">
      <alignment vertical="center"/>
    </xf>
    <xf numFmtId="0" fontId="97" fillId="38" borderId="25" applyNumberFormat="0" applyAlignment="0" applyProtection="0">
      <alignment vertical="center"/>
    </xf>
    <xf numFmtId="0" fontId="97" fillId="38" borderId="25" applyNumberFormat="0" applyAlignment="0" applyProtection="0">
      <alignment vertical="center"/>
    </xf>
    <xf numFmtId="0" fontId="97" fillId="38" borderId="25" applyNumberFormat="0" applyAlignment="0" applyProtection="0">
      <alignment vertical="center"/>
    </xf>
    <xf numFmtId="0" fontId="97" fillId="38" borderId="25" applyNumberFormat="0" applyAlignment="0" applyProtection="0">
      <alignment vertical="center"/>
    </xf>
    <xf numFmtId="0" fontId="97" fillId="38" borderId="25" applyNumberFormat="0" applyAlignment="0" applyProtection="0">
      <alignment vertical="center"/>
    </xf>
    <xf numFmtId="0" fontId="97" fillId="38" borderId="25" applyNumberFormat="0" applyAlignment="0" applyProtection="0">
      <alignment vertical="center"/>
    </xf>
    <xf numFmtId="0" fontId="97" fillId="38" borderId="25" applyNumberFormat="0" applyAlignment="0" applyProtection="0">
      <alignment vertical="center"/>
    </xf>
    <xf numFmtId="0" fontId="97" fillId="38" borderId="25" applyNumberFormat="0" applyAlignment="0" applyProtection="0">
      <alignment vertical="center"/>
    </xf>
    <xf numFmtId="0" fontId="97" fillId="38" borderId="25" applyNumberFormat="0" applyAlignment="0" applyProtection="0">
      <alignment vertical="center"/>
    </xf>
    <xf numFmtId="0" fontId="97" fillId="38" borderId="25" applyNumberFormat="0" applyAlignment="0" applyProtection="0">
      <alignment vertical="center"/>
    </xf>
    <xf numFmtId="0" fontId="97" fillId="38" borderId="25" applyNumberFormat="0" applyAlignment="0" applyProtection="0">
      <alignment vertical="center"/>
    </xf>
    <xf numFmtId="0" fontId="97" fillId="38" borderId="25" applyNumberFormat="0" applyAlignment="0" applyProtection="0">
      <alignment vertical="center"/>
    </xf>
    <xf numFmtId="0" fontId="97" fillId="38" borderId="25" applyNumberFormat="0" applyAlignment="0" applyProtection="0">
      <alignment vertical="center"/>
    </xf>
    <xf numFmtId="0" fontId="97" fillId="38" borderId="25" applyNumberFormat="0" applyAlignment="0" applyProtection="0">
      <alignment vertical="center"/>
    </xf>
    <xf numFmtId="0" fontId="97" fillId="38" borderId="25" applyNumberFormat="0" applyAlignment="0" applyProtection="0">
      <alignment vertical="center"/>
    </xf>
    <xf numFmtId="0" fontId="97" fillId="38" borderId="25" applyNumberFormat="0" applyAlignment="0" applyProtection="0">
      <alignment vertical="center"/>
    </xf>
    <xf numFmtId="0" fontId="96" fillId="42" borderId="24" applyNumberFormat="0" applyAlignment="0" applyProtection="0">
      <alignment vertical="center"/>
    </xf>
    <xf numFmtId="0" fontId="96" fillId="42" borderId="24" applyNumberFormat="0" applyAlignment="0" applyProtection="0">
      <alignment vertical="center"/>
    </xf>
    <xf numFmtId="0" fontId="96" fillId="42" borderId="24" applyNumberFormat="0" applyAlignment="0" applyProtection="0">
      <alignment vertical="center"/>
    </xf>
    <xf numFmtId="0" fontId="96" fillId="42" borderId="24" applyNumberFormat="0" applyAlignment="0" applyProtection="0">
      <alignment vertical="center"/>
    </xf>
    <xf numFmtId="0" fontId="96" fillId="42" borderId="24" applyNumberFormat="0" applyAlignment="0" applyProtection="0">
      <alignment vertical="center"/>
    </xf>
    <xf numFmtId="0" fontId="96" fillId="42" borderId="24" applyNumberFormat="0" applyAlignment="0" applyProtection="0">
      <alignment vertical="center"/>
    </xf>
    <xf numFmtId="0" fontId="96" fillId="42" borderId="24" applyNumberFormat="0" applyAlignment="0" applyProtection="0">
      <alignment vertical="center"/>
    </xf>
    <xf numFmtId="0" fontId="96" fillId="42" borderId="24" applyNumberFormat="0" applyAlignment="0" applyProtection="0">
      <alignment vertical="center"/>
    </xf>
    <xf numFmtId="0" fontId="96" fillId="42" borderId="24" applyNumberFormat="0" applyAlignment="0" applyProtection="0">
      <alignment vertical="center"/>
    </xf>
    <xf numFmtId="0" fontId="96" fillId="42" borderId="24" applyNumberFormat="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79" fillId="0" borderId="20" applyNumberFormat="0" applyFill="0" applyProtection="0">
      <alignment horizontal="left" vertical="center"/>
    </xf>
    <xf numFmtId="0" fontId="79" fillId="0" borderId="20" applyNumberFormat="0" applyFill="0" applyProtection="0">
      <alignment horizontal="left" vertical="center"/>
    </xf>
    <xf numFmtId="0" fontId="79" fillId="0" borderId="20" applyNumberFormat="0" applyFill="0" applyProtection="0">
      <alignment horizontal="left" vertical="center"/>
    </xf>
    <xf numFmtId="0" fontId="79" fillId="0" borderId="20" applyNumberFormat="0" applyFill="0" applyProtection="0">
      <alignment horizontal="left" vertical="center"/>
    </xf>
    <xf numFmtId="0" fontId="79" fillId="0" borderId="20" applyNumberFormat="0" applyFill="0" applyProtection="0">
      <alignment horizontal="left" vertical="center"/>
    </xf>
    <xf numFmtId="0" fontId="79" fillId="0" borderId="20" applyNumberFormat="0" applyFill="0" applyProtection="0">
      <alignment horizontal="left" vertical="center"/>
    </xf>
    <xf numFmtId="0" fontId="79" fillId="0" borderId="20" applyNumberFormat="0" applyFill="0" applyProtection="0">
      <alignment horizontal="lef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76" fillId="0" borderId="18" applyNumberFormat="0" applyFill="0" applyAlignment="0" applyProtection="0">
      <alignment vertical="center"/>
    </xf>
    <xf numFmtId="0" fontId="76" fillId="0" borderId="18" applyNumberFormat="0" applyFill="0" applyAlignment="0" applyProtection="0">
      <alignment vertical="center"/>
    </xf>
    <xf numFmtId="0" fontId="76" fillId="0" borderId="18" applyNumberFormat="0" applyFill="0" applyAlignment="0" applyProtection="0">
      <alignment vertical="center"/>
    </xf>
    <xf numFmtId="0" fontId="76" fillId="0" borderId="18" applyNumberFormat="0" applyFill="0" applyAlignment="0" applyProtection="0">
      <alignment vertical="center"/>
    </xf>
    <xf numFmtId="0" fontId="76" fillId="0" borderId="18" applyNumberFormat="0" applyFill="0" applyAlignment="0" applyProtection="0">
      <alignment vertical="center"/>
    </xf>
    <xf numFmtId="0" fontId="76" fillId="0" borderId="18" applyNumberFormat="0" applyFill="0" applyAlignment="0" applyProtection="0">
      <alignment vertical="center"/>
    </xf>
    <xf numFmtId="0" fontId="76" fillId="0" borderId="18" applyNumberFormat="0" applyFill="0" applyAlignment="0" applyProtection="0">
      <alignment vertical="center"/>
    </xf>
    <xf numFmtId="0" fontId="76" fillId="0" borderId="18" applyNumberFormat="0" applyFill="0" applyAlignment="0" applyProtection="0">
      <alignment vertical="center"/>
    </xf>
    <xf numFmtId="0" fontId="76" fillId="0" borderId="18" applyNumberFormat="0" applyFill="0" applyAlignment="0" applyProtection="0">
      <alignment vertical="center"/>
    </xf>
    <xf numFmtId="0" fontId="76" fillId="0" borderId="18" applyNumberFormat="0" applyFill="0" applyAlignment="0" applyProtection="0">
      <alignment vertical="center"/>
    </xf>
    <xf numFmtId="0" fontId="76" fillId="0" borderId="18" applyNumberFormat="0" applyFill="0" applyAlignment="0" applyProtection="0">
      <alignment vertical="center"/>
    </xf>
    <xf numFmtId="0" fontId="76" fillId="0" borderId="18" applyNumberFormat="0" applyFill="0" applyAlignment="0" applyProtection="0">
      <alignment vertical="center"/>
    </xf>
    <xf numFmtId="0" fontId="76" fillId="0" borderId="18" applyNumberFormat="0" applyFill="0" applyAlignment="0" applyProtection="0">
      <alignment vertical="center"/>
    </xf>
    <xf numFmtId="0" fontId="106" fillId="0" borderId="0">
      <alignment vertical="center"/>
    </xf>
    <xf numFmtId="0" fontId="108" fillId="51" borderId="25" applyNumberFormat="0" applyAlignment="0" applyProtection="0">
      <alignment vertical="center"/>
    </xf>
    <xf numFmtId="193" fontId="0" fillId="0" borderId="0" applyFont="0" applyFill="0" applyBorder="0" applyAlignment="0" applyProtection="0">
      <alignment vertical="center"/>
    </xf>
    <xf numFmtId="43"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77" fillId="63" borderId="0" applyNumberFormat="0" applyBorder="0" applyAlignment="0" applyProtection="0">
      <alignment vertical="center"/>
    </xf>
    <xf numFmtId="0" fontId="111" fillId="65" borderId="0" applyNumberFormat="0" applyBorder="0" applyAlignment="0" applyProtection="0">
      <alignment vertical="center"/>
    </xf>
    <xf numFmtId="0" fontId="111" fillId="65" borderId="0" applyNumberFormat="0" applyBorder="0" applyAlignment="0" applyProtection="0">
      <alignment vertical="center"/>
    </xf>
    <xf numFmtId="0" fontId="111" fillId="58" borderId="0" applyNumberFormat="0" applyBorder="0" applyAlignment="0" applyProtection="0">
      <alignment vertical="center"/>
    </xf>
    <xf numFmtId="0" fontId="111" fillId="64" borderId="0" applyNumberFormat="0" applyBorder="0" applyAlignment="0" applyProtection="0">
      <alignment vertical="center"/>
    </xf>
    <xf numFmtId="0" fontId="77" fillId="52" borderId="0" applyNumberFormat="0" applyBorder="0" applyAlignment="0" applyProtection="0">
      <alignment vertical="center"/>
    </xf>
    <xf numFmtId="0" fontId="77" fillId="52" borderId="0" applyNumberFormat="0" applyBorder="0" applyAlignment="0" applyProtection="0">
      <alignment vertical="center"/>
    </xf>
    <xf numFmtId="0" fontId="77" fillId="52" borderId="0" applyNumberFormat="0" applyBorder="0" applyAlignment="0" applyProtection="0">
      <alignment vertical="center"/>
    </xf>
    <xf numFmtId="0" fontId="77" fillId="66" borderId="0" applyNumberFormat="0" applyBorder="0" applyAlignment="0" applyProtection="0">
      <alignment vertical="center"/>
    </xf>
    <xf numFmtId="0" fontId="77" fillId="35" borderId="0" applyNumberFormat="0" applyBorder="0" applyAlignment="0" applyProtection="0">
      <alignment vertical="center"/>
    </xf>
    <xf numFmtId="0" fontId="77" fillId="66" borderId="0" applyNumberFormat="0" applyBorder="0" applyAlignment="0" applyProtection="0">
      <alignment vertical="center"/>
    </xf>
    <xf numFmtId="0" fontId="77" fillId="49" borderId="0" applyNumberFormat="0" applyBorder="0" applyAlignment="0" applyProtection="0">
      <alignment vertical="center"/>
    </xf>
    <xf numFmtId="0" fontId="77" fillId="49" borderId="0" applyNumberFormat="0" applyBorder="0" applyAlignment="0" applyProtection="0">
      <alignment vertical="center"/>
    </xf>
    <xf numFmtId="0" fontId="77" fillId="34" borderId="0" applyNumberFormat="0" applyBorder="0" applyAlignment="0" applyProtection="0">
      <alignment vertical="center"/>
    </xf>
    <xf numFmtId="0" fontId="77" fillId="55" borderId="0" applyNumberFormat="0" applyBorder="0" applyAlignment="0" applyProtection="0">
      <alignment vertical="center"/>
    </xf>
    <xf numFmtId="0" fontId="77" fillId="55" borderId="0" applyNumberFormat="0" applyBorder="0" applyAlignment="0" applyProtection="0">
      <alignment vertical="center"/>
    </xf>
    <xf numFmtId="0" fontId="94" fillId="48" borderId="0" applyNumberFormat="0" applyBorder="0" applyAlignment="0" applyProtection="0">
      <alignment vertical="center"/>
    </xf>
    <xf numFmtId="0" fontId="77" fillId="55" borderId="0" applyNumberFormat="0" applyBorder="0" applyAlignment="0" applyProtection="0">
      <alignment vertical="center"/>
    </xf>
    <xf numFmtId="0" fontId="77" fillId="55" borderId="0" applyNumberFormat="0" applyBorder="0" applyAlignment="0" applyProtection="0">
      <alignment vertical="center"/>
    </xf>
    <xf numFmtId="0" fontId="94" fillId="48" borderId="0" applyNumberFormat="0" applyBorder="0" applyAlignment="0" applyProtection="0">
      <alignment vertical="center"/>
    </xf>
    <xf numFmtId="0" fontId="77" fillId="63" borderId="0" applyNumberFormat="0" applyBorder="0" applyAlignment="0" applyProtection="0">
      <alignment vertical="center"/>
    </xf>
    <xf numFmtId="0" fontId="77" fillId="63" borderId="0" applyNumberFormat="0" applyBorder="0" applyAlignment="0" applyProtection="0">
      <alignment vertical="center"/>
    </xf>
    <xf numFmtId="0" fontId="77" fillId="36" borderId="0" applyNumberFormat="0" applyBorder="0" applyAlignment="0" applyProtection="0">
      <alignment vertical="center"/>
    </xf>
    <xf numFmtId="0" fontId="77" fillId="35" borderId="0" applyNumberFormat="0" applyBorder="0" applyAlignment="0" applyProtection="0">
      <alignment vertical="center"/>
    </xf>
    <xf numFmtId="0" fontId="77" fillId="35" borderId="0" applyNumberFormat="0" applyBorder="0" applyAlignment="0" applyProtection="0">
      <alignment vertical="center"/>
    </xf>
    <xf numFmtId="0" fontId="77" fillId="35" borderId="0" applyNumberFormat="0" applyBorder="0" applyAlignment="0" applyProtection="0">
      <alignment vertical="center"/>
    </xf>
    <xf numFmtId="0" fontId="77" fillId="35" borderId="0" applyNumberFormat="0" applyBorder="0" applyAlignment="0" applyProtection="0">
      <alignment vertical="center"/>
    </xf>
    <xf numFmtId="0" fontId="77" fillId="35" borderId="0" applyNumberFormat="0" applyBorder="0" applyAlignment="0" applyProtection="0">
      <alignment vertical="center"/>
    </xf>
    <xf numFmtId="0" fontId="77" fillId="67" borderId="0" applyNumberFormat="0" applyBorder="0" applyAlignment="0" applyProtection="0">
      <alignment vertical="center"/>
    </xf>
    <xf numFmtId="0" fontId="77" fillId="67" borderId="0" applyNumberFormat="0" applyBorder="0" applyAlignment="0" applyProtection="0">
      <alignment vertical="center"/>
    </xf>
    <xf numFmtId="176" fontId="84" fillId="0" borderId="20" applyFill="0" applyProtection="0">
      <alignment horizontal="right" vertical="center"/>
    </xf>
    <xf numFmtId="176" fontId="84" fillId="0" borderId="20" applyFill="0" applyProtection="0">
      <alignment horizontal="right" vertical="center"/>
    </xf>
    <xf numFmtId="176" fontId="84" fillId="0" borderId="20" applyFill="0" applyProtection="0">
      <alignment horizontal="right" vertical="center"/>
    </xf>
    <xf numFmtId="176" fontId="84" fillId="0" borderId="20" applyFill="0" applyProtection="0">
      <alignment horizontal="right" vertical="center"/>
    </xf>
    <xf numFmtId="0" fontId="84" fillId="0" borderId="8" applyNumberFormat="0" applyFill="0" applyProtection="0">
      <alignment horizontal="left" vertical="center"/>
    </xf>
    <xf numFmtId="0" fontId="84" fillId="0" borderId="8" applyNumberFormat="0" applyFill="0" applyProtection="0">
      <alignment horizontal="left" vertical="center"/>
    </xf>
    <xf numFmtId="0" fontId="84" fillId="0" borderId="8" applyNumberFormat="0" applyFill="0" applyProtection="0">
      <alignment horizontal="left" vertical="center"/>
    </xf>
    <xf numFmtId="0" fontId="84" fillId="0" borderId="8" applyNumberFormat="0" applyFill="0" applyProtection="0">
      <alignment horizontal="left" vertical="center"/>
    </xf>
    <xf numFmtId="0" fontId="94" fillId="48" borderId="0" applyNumberFormat="0" applyBorder="0" applyAlignment="0" applyProtection="0">
      <alignment vertical="center"/>
    </xf>
    <xf numFmtId="0" fontId="94" fillId="48" borderId="0" applyNumberFormat="0" applyBorder="0" applyAlignment="0" applyProtection="0">
      <alignment vertical="center"/>
    </xf>
    <xf numFmtId="0" fontId="94" fillId="48" borderId="0" applyNumberFormat="0" applyBorder="0" applyAlignment="0" applyProtection="0">
      <alignment vertical="center"/>
    </xf>
    <xf numFmtId="0" fontId="94" fillId="48" borderId="0" applyNumberFormat="0" applyBorder="0" applyAlignment="0" applyProtection="0">
      <alignment vertical="center"/>
    </xf>
    <xf numFmtId="0" fontId="94" fillId="48" borderId="0" applyNumberFormat="0" applyBorder="0" applyAlignment="0" applyProtection="0">
      <alignment vertical="center"/>
    </xf>
    <xf numFmtId="0" fontId="94" fillId="48" borderId="0" applyNumberFormat="0" applyBorder="0" applyAlignment="0" applyProtection="0">
      <alignment vertical="center"/>
    </xf>
    <xf numFmtId="0" fontId="93" fillId="38" borderId="23" applyNumberFormat="0" applyAlignment="0" applyProtection="0">
      <alignment vertical="center"/>
    </xf>
    <xf numFmtId="0" fontId="93" fillId="38" borderId="23" applyNumberFormat="0" applyAlignment="0" applyProtection="0">
      <alignment vertical="center"/>
    </xf>
    <xf numFmtId="0" fontId="93" fillId="38" borderId="23" applyNumberFormat="0" applyAlignment="0" applyProtection="0">
      <alignment vertical="center"/>
    </xf>
    <xf numFmtId="0" fontId="93" fillId="38" borderId="23" applyNumberFormat="0" applyAlignment="0" applyProtection="0">
      <alignment vertical="center"/>
    </xf>
    <xf numFmtId="0" fontId="93" fillId="38" borderId="23" applyNumberFormat="0" applyAlignment="0" applyProtection="0">
      <alignment vertical="center"/>
    </xf>
    <xf numFmtId="0" fontId="93" fillId="38" borderId="23" applyNumberFormat="0" applyAlignment="0" applyProtection="0">
      <alignment vertical="center"/>
    </xf>
    <xf numFmtId="0" fontId="93" fillId="38" borderId="23" applyNumberFormat="0" applyAlignment="0" applyProtection="0">
      <alignment vertical="center"/>
    </xf>
    <xf numFmtId="0" fontId="93" fillId="38" borderId="23" applyNumberFormat="0" applyAlignment="0" applyProtection="0">
      <alignment vertical="center"/>
    </xf>
    <xf numFmtId="0" fontId="93" fillId="38" borderId="23" applyNumberFormat="0" applyAlignment="0" applyProtection="0">
      <alignment vertical="center"/>
    </xf>
    <xf numFmtId="41" fontId="0" fillId="0" borderId="0" applyFont="0" applyFill="0" applyBorder="0" applyAlignment="0" applyProtection="0">
      <alignment vertical="center"/>
    </xf>
    <xf numFmtId="0" fontId="93" fillId="38" borderId="23" applyNumberFormat="0" applyAlignment="0" applyProtection="0">
      <alignment vertical="center"/>
    </xf>
    <xf numFmtId="0" fontId="93" fillId="38" borderId="23" applyNumberFormat="0" applyAlignment="0" applyProtection="0">
      <alignment vertical="center"/>
    </xf>
    <xf numFmtId="0" fontId="93" fillId="38" borderId="23" applyNumberFormat="0" applyAlignment="0" applyProtection="0">
      <alignment vertical="center"/>
    </xf>
    <xf numFmtId="0" fontId="93" fillId="38" borderId="23" applyNumberFormat="0" applyAlignment="0" applyProtection="0">
      <alignment vertical="center"/>
    </xf>
    <xf numFmtId="0" fontId="108" fillId="51" borderId="25" applyNumberFormat="0" applyAlignment="0" applyProtection="0">
      <alignment vertical="center"/>
    </xf>
    <xf numFmtId="0" fontId="108" fillId="51" borderId="25" applyNumberFormat="0" applyAlignment="0" applyProtection="0">
      <alignment vertical="center"/>
    </xf>
    <xf numFmtId="0" fontId="108" fillId="51" borderId="25" applyNumberFormat="0" applyAlignment="0" applyProtection="0">
      <alignment vertical="center"/>
    </xf>
    <xf numFmtId="0" fontId="108" fillId="51" borderId="25" applyNumberFormat="0" applyAlignment="0" applyProtection="0">
      <alignment vertical="center"/>
    </xf>
    <xf numFmtId="0" fontId="108" fillId="51" borderId="25" applyNumberFormat="0" applyAlignment="0" applyProtection="0">
      <alignment vertical="center"/>
    </xf>
    <xf numFmtId="0" fontId="108" fillId="51" borderId="25" applyNumberFormat="0" applyAlignment="0" applyProtection="0">
      <alignment vertical="center"/>
    </xf>
    <xf numFmtId="0" fontId="108" fillId="51" borderId="25" applyNumberFormat="0" applyAlignment="0" applyProtection="0">
      <alignment vertical="center"/>
    </xf>
    <xf numFmtId="0" fontId="108" fillId="51" borderId="25" applyNumberFormat="0" applyAlignment="0" applyProtection="0">
      <alignment vertical="center"/>
    </xf>
    <xf numFmtId="1" fontId="84" fillId="0" borderId="20" applyFill="0" applyProtection="0">
      <alignment horizontal="center" vertical="center"/>
    </xf>
    <xf numFmtId="1" fontId="84" fillId="0" borderId="20" applyFill="0" applyProtection="0">
      <alignment horizontal="center" vertical="center"/>
    </xf>
    <xf numFmtId="0" fontId="129" fillId="0" borderId="0">
      <alignment vertical="center"/>
    </xf>
    <xf numFmtId="0" fontId="99" fillId="0" borderId="0">
      <alignment vertical="center"/>
    </xf>
    <xf numFmtId="43" fontId="0" fillId="0" borderId="0" applyFont="0" applyFill="0" applyBorder="0" applyAlignment="0" applyProtection="0">
      <alignment vertical="center"/>
    </xf>
    <xf numFmtId="0" fontId="0" fillId="41" borderId="28" applyNumberFormat="0" applyFont="0" applyAlignment="0" applyProtection="0">
      <alignment vertical="center"/>
    </xf>
    <xf numFmtId="0" fontId="0" fillId="41" borderId="28" applyNumberFormat="0" applyFont="0" applyAlignment="0" applyProtection="0">
      <alignment vertical="center"/>
    </xf>
    <xf numFmtId="0" fontId="0" fillId="41" borderId="28" applyNumberFormat="0" applyFont="0" applyAlignment="0" applyProtection="0">
      <alignment vertical="center"/>
    </xf>
    <xf numFmtId="0" fontId="0" fillId="41" borderId="28" applyNumberFormat="0" applyFont="0" applyAlignment="0" applyProtection="0">
      <alignment vertical="center"/>
    </xf>
    <xf numFmtId="0" fontId="0" fillId="41" borderId="28" applyNumberFormat="0" applyFont="0" applyAlignment="0" applyProtection="0">
      <alignment vertical="center"/>
    </xf>
    <xf numFmtId="0" fontId="0" fillId="41" borderId="28" applyNumberFormat="0" applyFont="0" applyAlignment="0" applyProtection="0">
      <alignment vertical="center"/>
    </xf>
    <xf numFmtId="0" fontId="0" fillId="41" borderId="28" applyNumberFormat="0" applyFont="0" applyAlignment="0" applyProtection="0">
      <alignment vertical="center"/>
    </xf>
    <xf numFmtId="0" fontId="0" fillId="41" borderId="28" applyNumberFormat="0" applyFont="0" applyAlignment="0" applyProtection="0">
      <alignment vertical="center"/>
    </xf>
    <xf numFmtId="0" fontId="0" fillId="41" borderId="28" applyNumberFormat="0" applyFont="0" applyAlignment="0" applyProtection="0">
      <alignment vertical="center"/>
    </xf>
    <xf numFmtId="0" fontId="0" fillId="41" borderId="28" applyNumberFormat="0" applyFont="0" applyAlignment="0" applyProtection="0">
      <alignment vertical="center"/>
    </xf>
    <xf numFmtId="0" fontId="0" fillId="41" borderId="28" applyNumberFormat="0" applyFont="0" applyAlignment="0" applyProtection="0">
      <alignment vertical="center"/>
    </xf>
    <xf numFmtId="0" fontId="0" fillId="41" borderId="28" applyNumberFormat="0" applyFont="0" applyAlignment="0" applyProtection="0">
      <alignment vertical="center"/>
    </xf>
    <xf numFmtId="0" fontId="0" fillId="41" borderId="28" applyNumberFormat="0" applyFont="0" applyAlignment="0" applyProtection="0">
      <alignment vertical="center"/>
    </xf>
    <xf numFmtId="0" fontId="0" fillId="41" borderId="28" applyNumberFormat="0" applyFont="0" applyAlignment="0" applyProtection="0">
      <alignment vertical="center"/>
    </xf>
    <xf numFmtId="0" fontId="130" fillId="0" borderId="0">
      <alignment vertical="top"/>
      <protection locked="0"/>
    </xf>
    <xf numFmtId="49" fontId="109" fillId="0" borderId="36">
      <alignment horizontal="left" vertical="center" wrapText="1"/>
    </xf>
  </cellStyleXfs>
  <cellXfs count="336">
    <xf numFmtId="0" fontId="0" fillId="0" borderId="0" xfId="0" applyAlignment="1"/>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4"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6" fillId="0" borderId="0" xfId="0" applyFont="1" applyFill="1" applyBorder="1" applyAlignment="1">
      <alignment horizontal="right" vertical="center"/>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194" fontId="8" fillId="0" borderId="1" xfId="0" applyNumberFormat="1" applyFont="1" applyFill="1" applyBorder="1" applyAlignment="1">
      <alignment horizontal="left" vertical="center" wrapText="1"/>
    </xf>
    <xf numFmtId="194" fontId="8" fillId="0" borderId="1" xfId="0" applyNumberFormat="1" applyFont="1" applyFill="1" applyBorder="1" applyAlignment="1">
      <alignment horizontal="center" vertical="center" wrapText="1"/>
    </xf>
    <xf numFmtId="0" fontId="9" fillId="0" borderId="0" xfId="0" applyFont="1" applyFill="1" applyBorder="1" applyAlignment="1">
      <alignment horizontal="left" vertical="center" wrapText="1"/>
    </xf>
    <xf numFmtId="0" fontId="10" fillId="0" borderId="0" xfId="0" applyFont="1" applyFill="1" applyAlignment="1">
      <alignment horizontal="left" vertical="center"/>
    </xf>
    <xf numFmtId="0" fontId="11" fillId="0" borderId="0" xfId="0" applyFont="1" applyFill="1" applyAlignment="1">
      <alignment horizontal="left" vertical="center"/>
    </xf>
    <xf numFmtId="0" fontId="6" fillId="0" borderId="0" xfId="0" applyFont="1" applyFill="1" applyBorder="1" applyAlignment="1">
      <alignment horizontal="left" vertical="center"/>
    </xf>
    <xf numFmtId="0" fontId="8" fillId="0" borderId="0" xfId="0" applyFont="1" applyFill="1" applyBorder="1" applyAlignment="1">
      <alignment horizontal="right" vertical="center"/>
    </xf>
    <xf numFmtId="0" fontId="8" fillId="0" borderId="0" xfId="0" applyFont="1" applyFill="1" applyBorder="1" applyAlignment="1">
      <alignment horizontal="right" vertical="center" wrapText="1"/>
    </xf>
    <xf numFmtId="0" fontId="7" fillId="0" borderId="1" xfId="0" applyFont="1" applyFill="1" applyBorder="1" applyAlignment="1">
      <alignment vertical="center"/>
    </xf>
    <xf numFmtId="195" fontId="8" fillId="0" borderId="1" xfId="0" applyNumberFormat="1" applyFont="1" applyFill="1" applyBorder="1" applyAlignment="1">
      <alignment horizontal="right" vertical="center" wrapText="1"/>
    </xf>
    <xf numFmtId="0" fontId="8" fillId="0" borderId="1" xfId="0" applyFont="1" applyFill="1" applyBorder="1" applyAlignment="1">
      <alignment horizontal="left" vertical="center"/>
    </xf>
    <xf numFmtId="0" fontId="7" fillId="0" borderId="1" xfId="0" applyFont="1" applyFill="1" applyBorder="1" applyAlignment="1">
      <alignment horizontal="left" vertical="center"/>
    </xf>
    <xf numFmtId="194" fontId="8" fillId="0" borderId="1" xfId="0" applyNumberFormat="1" applyFont="1" applyFill="1" applyBorder="1" applyAlignment="1">
      <alignment horizontal="right" vertical="center" wrapText="1"/>
    </xf>
    <xf numFmtId="0" fontId="12" fillId="0" borderId="0" xfId="0" applyFont="1" applyFill="1" applyBorder="1" applyAlignment="1">
      <alignment vertical="center"/>
    </xf>
    <xf numFmtId="0" fontId="13" fillId="0" borderId="0" xfId="0" applyFont="1" applyFill="1" applyBorder="1" applyAlignment="1">
      <alignment vertical="center"/>
    </xf>
    <xf numFmtId="0" fontId="6" fillId="0" borderId="0" xfId="0" applyFont="1" applyFill="1" applyBorder="1" applyAlignment="1">
      <alignment horizontal="left" vertical="center" wrapText="1"/>
    </xf>
    <xf numFmtId="0" fontId="4" fillId="0" borderId="0" xfId="0" applyFont="1" applyFill="1" applyBorder="1" applyAlignment="1">
      <alignment horizontal="center" vertical="center" wrapText="1"/>
    </xf>
    <xf numFmtId="0" fontId="7" fillId="0" borderId="1" xfId="0" applyFont="1" applyFill="1" applyBorder="1" applyAlignment="1">
      <alignment horizontal="left" vertical="center" wrapText="1"/>
    </xf>
    <xf numFmtId="4" fontId="8" fillId="0" borderId="1" xfId="0" applyNumberFormat="1" applyFont="1" applyFill="1" applyBorder="1" applyAlignment="1">
      <alignment horizontal="right" vertical="center" wrapText="1"/>
    </xf>
    <xf numFmtId="0" fontId="8" fillId="0" borderId="1" xfId="0" applyFont="1" applyFill="1" applyBorder="1" applyAlignment="1">
      <alignment horizontal="left" vertical="center" wrapText="1"/>
    </xf>
    <xf numFmtId="0" fontId="9" fillId="0" borderId="0" xfId="0" applyFont="1" applyFill="1" applyBorder="1" applyAlignment="1">
      <alignment vertical="center" wrapText="1"/>
    </xf>
    <xf numFmtId="0" fontId="6" fillId="0" borderId="0" xfId="0" applyFont="1" applyFill="1" applyBorder="1" applyAlignment="1">
      <alignment vertical="center" wrapText="1"/>
    </xf>
    <xf numFmtId="0" fontId="13" fillId="0" borderId="0" xfId="0" applyFont="1" applyFill="1" applyBorder="1" applyAlignment="1">
      <alignment vertical="center" wrapText="1"/>
    </xf>
    <xf numFmtId="0" fontId="6" fillId="0" borderId="0" xfId="0" applyFont="1" applyFill="1" applyBorder="1" applyAlignment="1">
      <alignment horizontal="right" vertical="center" wrapText="1"/>
    </xf>
    <xf numFmtId="0" fontId="8" fillId="0" borderId="1" xfId="0" applyFont="1" applyFill="1" applyBorder="1" applyAlignment="1">
      <alignment vertical="center" wrapText="1"/>
    </xf>
    <xf numFmtId="4" fontId="8" fillId="0" borderId="1" xfId="0" applyNumberFormat="1" applyFont="1" applyFill="1" applyBorder="1" applyAlignment="1">
      <alignment vertical="center" wrapText="1"/>
    </xf>
    <xf numFmtId="0" fontId="13" fillId="0" borderId="0" xfId="0" applyFont="1" applyFill="1" applyBorder="1" applyAlignment="1">
      <alignment horizontal="left" vertical="center" wrapText="1"/>
    </xf>
    <xf numFmtId="0" fontId="14" fillId="0" borderId="0" xfId="0" applyFont="1" applyFill="1" applyBorder="1" applyAlignment="1">
      <alignment vertical="center"/>
    </xf>
    <xf numFmtId="0" fontId="15" fillId="0" borderId="0" xfId="0" applyFont="1" applyFill="1" applyBorder="1" applyAlignment="1">
      <alignment vertical="center"/>
    </xf>
    <xf numFmtId="0" fontId="16" fillId="0" borderId="1" xfId="0" applyFont="1" applyFill="1" applyBorder="1" applyAlignment="1">
      <alignment horizontal="center" vertical="center" wrapText="1"/>
    </xf>
    <xf numFmtId="0" fontId="17" fillId="0" borderId="1" xfId="0" applyFont="1" applyFill="1" applyBorder="1" applyAlignment="1">
      <alignment vertical="center" wrapText="1"/>
    </xf>
    <xf numFmtId="4" fontId="17" fillId="0" borderId="1" xfId="0" applyNumberFormat="1" applyFont="1" applyFill="1" applyBorder="1" applyAlignment="1">
      <alignment vertical="center" wrapText="1"/>
    </xf>
    <xf numFmtId="0" fontId="17" fillId="0" borderId="1" xfId="0" applyFont="1" applyFill="1" applyBorder="1" applyAlignment="1">
      <alignment horizontal="left" vertical="center" wrapText="1"/>
    </xf>
    <xf numFmtId="0" fontId="18" fillId="0" borderId="0" xfId="0" applyFont="1" applyFill="1" applyBorder="1" applyAlignment="1">
      <alignment horizontal="left" vertical="center" wrapText="1"/>
    </xf>
    <xf numFmtId="0" fontId="18" fillId="0" borderId="0" xfId="0" applyFont="1" applyFill="1" applyBorder="1" applyAlignment="1">
      <alignment vertical="center" wrapText="1"/>
    </xf>
    <xf numFmtId="0" fontId="4" fillId="0" borderId="0" xfId="896" applyNumberFormat="1" applyFont="1" applyFill="1" applyAlignment="1" applyProtection="1">
      <alignment horizontal="center" vertical="center" wrapText="1"/>
    </xf>
    <xf numFmtId="0" fontId="16" fillId="0" borderId="1" xfId="0" applyFont="1" applyFill="1" applyBorder="1" applyAlignment="1">
      <alignment vertical="center" wrapText="1"/>
    </xf>
    <xf numFmtId="0" fontId="17" fillId="0" borderId="1" xfId="0" applyFont="1" applyFill="1" applyBorder="1" applyAlignment="1">
      <alignment horizontal="center" vertical="center" wrapText="1"/>
    </xf>
    <xf numFmtId="0" fontId="19" fillId="0" borderId="1" xfId="0" applyFont="1" applyFill="1" applyBorder="1" applyAlignment="1">
      <alignment vertical="center" wrapText="1"/>
    </xf>
    <xf numFmtId="0" fontId="18" fillId="0" borderId="0" xfId="768" applyFill="1" applyAlignment="1"/>
    <xf numFmtId="0" fontId="18" fillId="0" borderId="0" xfId="768" applyAlignment="1"/>
    <xf numFmtId="0" fontId="20" fillId="0" borderId="0" xfId="768" applyNumberFormat="1" applyFont="1" applyFill="1" applyAlignment="1" applyProtection="1">
      <alignment horizontal="center" vertical="center" wrapText="1"/>
    </xf>
    <xf numFmtId="0" fontId="14" fillId="0" borderId="0" xfId="712" applyFont="1" applyAlignment="1" applyProtection="1">
      <alignment horizontal="left" vertical="center"/>
    </xf>
    <xf numFmtId="0" fontId="21" fillId="0" borderId="0" xfId="712" applyFont="1" applyAlignment="1"/>
    <xf numFmtId="196" fontId="21" fillId="0" borderId="0" xfId="712" applyNumberFormat="1" applyFont="1" applyAlignment="1"/>
    <xf numFmtId="197" fontId="22" fillId="0" borderId="0" xfId="712" applyNumberFormat="1" applyFont="1" applyFill="1" applyBorder="1" applyAlignment="1" applyProtection="1">
      <alignment horizontal="right" vertical="center"/>
    </xf>
    <xf numFmtId="2" fontId="16" fillId="0" borderId="1" xfId="824" applyNumberFormat="1" applyFont="1" applyFill="1" applyBorder="1" applyAlignment="1" applyProtection="1">
      <alignment horizontal="center" vertical="center" wrapText="1"/>
    </xf>
    <xf numFmtId="198" fontId="16" fillId="0" borderId="1" xfId="999" applyNumberFormat="1" applyFont="1" applyFill="1" applyBorder="1" applyAlignment="1" applyProtection="1">
      <alignment horizontal="center" vertical="center" wrapText="1"/>
    </xf>
    <xf numFmtId="198" fontId="16" fillId="0" borderId="1" xfId="999" applyNumberFormat="1" applyFont="1" applyFill="1" applyBorder="1" applyAlignment="1">
      <alignment horizontal="center" vertical="center" wrapText="1"/>
    </xf>
    <xf numFmtId="49" fontId="16" fillId="0" borderId="1" xfId="827" applyNumberFormat="1" applyFont="1" applyFill="1" applyBorder="1" applyAlignment="1" applyProtection="1">
      <alignment horizontal="left" vertical="center" wrapText="1"/>
    </xf>
    <xf numFmtId="199" fontId="16" fillId="0" borderId="1" xfId="1" applyNumberFormat="1" applyFont="1" applyFill="1" applyBorder="1" applyAlignment="1">
      <alignment horizontal="right" vertical="center" wrapText="1"/>
    </xf>
    <xf numFmtId="200" fontId="16" fillId="0" borderId="1" xfId="3" applyNumberFormat="1" applyFont="1" applyFill="1" applyBorder="1" applyAlignment="1">
      <alignment horizontal="right" vertical="center" wrapText="1"/>
    </xf>
    <xf numFmtId="49" fontId="17" fillId="0" borderId="1" xfId="827" applyNumberFormat="1" applyFont="1" applyFill="1" applyBorder="1" applyAlignment="1" applyProtection="1">
      <alignment horizontal="left" vertical="center" wrapText="1"/>
    </xf>
    <xf numFmtId="199" fontId="17" fillId="0" borderId="1" xfId="1" applyNumberFormat="1" applyFont="1" applyFill="1" applyBorder="1" applyAlignment="1">
      <alignment horizontal="right" vertical="center" wrapText="1"/>
    </xf>
    <xf numFmtId="200" fontId="17" fillId="0" borderId="1" xfId="3" applyNumberFormat="1" applyFont="1" applyFill="1" applyBorder="1" applyAlignment="1">
      <alignment horizontal="right" vertical="center" wrapText="1"/>
    </xf>
    <xf numFmtId="199" fontId="16" fillId="0" borderId="1" xfId="1" applyNumberFormat="1" applyFont="1" applyFill="1" applyBorder="1" applyAlignment="1" applyProtection="1">
      <alignment horizontal="right" vertical="center" wrapText="1"/>
    </xf>
    <xf numFmtId="199" fontId="17" fillId="0" borderId="1" xfId="1" applyNumberFormat="1" applyFont="1" applyFill="1" applyBorder="1" applyAlignment="1" applyProtection="1">
      <alignment horizontal="right" vertical="center" wrapText="1"/>
    </xf>
    <xf numFmtId="49" fontId="16" fillId="0" borderId="1" xfId="905" applyNumberFormat="1" applyFont="1" applyFill="1" applyBorder="1" applyAlignment="1" applyProtection="1">
      <alignment horizontal="distributed" vertical="center" wrapText="1"/>
    </xf>
    <xf numFmtId="0" fontId="18" fillId="0" borderId="0" xfId="768" applyAlignment="1">
      <alignment horizontal="center" vertical="center"/>
    </xf>
    <xf numFmtId="0" fontId="23" fillId="0" borderId="0" xfId="555" applyFont="1" applyAlignment="1">
      <alignment horizontal="center" vertical="center"/>
    </xf>
    <xf numFmtId="0" fontId="18" fillId="0" borderId="0" xfId="768" applyAlignment="1">
      <alignment vertical="center"/>
    </xf>
    <xf numFmtId="0" fontId="17" fillId="0" borderId="0" xfId="768" applyFont="1" applyFill="1" applyAlignment="1" applyProtection="1">
      <alignment horizontal="left" vertical="center"/>
    </xf>
    <xf numFmtId="4" fontId="17" fillId="0" borderId="0" xfId="768" applyNumberFormat="1" applyFont="1" applyFill="1" applyAlignment="1" applyProtection="1">
      <alignment horizontal="right" vertical="center"/>
    </xf>
    <xf numFmtId="196" fontId="24" fillId="0" borderId="0" xfId="768" applyNumberFormat="1" applyFont="1" applyFill="1" applyAlignment="1">
      <alignment vertical="center"/>
    </xf>
    <xf numFmtId="0" fontId="17" fillId="0" borderId="0" xfId="768" applyFont="1" applyFill="1" applyAlignment="1">
      <alignment horizontal="right" vertical="center"/>
    </xf>
    <xf numFmtId="0" fontId="16" fillId="0" borderId="1" xfId="919" applyNumberFormat="1" applyFont="1" applyFill="1" applyBorder="1" applyAlignment="1" applyProtection="1">
      <alignment horizontal="center" vertical="center"/>
    </xf>
    <xf numFmtId="49" fontId="16" fillId="0" borderId="1" xfId="921" applyNumberFormat="1" applyFont="1" applyFill="1" applyBorder="1" applyAlignment="1" applyProtection="1">
      <alignment vertical="center" wrapText="1"/>
    </xf>
    <xf numFmtId="199" fontId="16" fillId="0" borderId="1" xfId="118" applyNumberFormat="1" applyFont="1" applyFill="1" applyBorder="1" applyAlignment="1">
      <alignment horizontal="right" vertical="center" wrapText="1"/>
    </xf>
    <xf numFmtId="49" fontId="17" fillId="0" borderId="1" xfId="921" applyNumberFormat="1" applyFont="1" applyFill="1" applyBorder="1" applyAlignment="1" applyProtection="1">
      <alignment vertical="center" wrapText="1"/>
    </xf>
    <xf numFmtId="199" fontId="17" fillId="0" borderId="1" xfId="118" applyNumberFormat="1" applyFont="1" applyFill="1" applyBorder="1" applyAlignment="1">
      <alignment horizontal="right" vertical="center" wrapText="1"/>
    </xf>
    <xf numFmtId="49" fontId="17" fillId="0" borderId="1" xfId="921" applyNumberFormat="1" applyFont="1" applyFill="1" applyBorder="1" applyAlignment="1" applyProtection="1">
      <alignment vertical="center"/>
    </xf>
    <xf numFmtId="49" fontId="14" fillId="0" borderId="1" xfId="905" applyNumberFormat="1" applyFont="1" applyFill="1" applyBorder="1" applyAlignment="1">
      <alignment horizontal="left" vertical="center" wrapText="1"/>
    </xf>
    <xf numFmtId="0" fontId="23" fillId="0" borderId="0" xfId="555" applyFont="1">
      <alignment vertical="center"/>
    </xf>
    <xf numFmtId="0" fontId="18" fillId="0" borderId="0" xfId="999">
      <alignment vertical="center"/>
    </xf>
    <xf numFmtId="0" fontId="25" fillId="0" borderId="0" xfId="999" applyFont="1" applyAlignment="1">
      <alignment horizontal="center" vertical="center" wrapText="1"/>
    </xf>
    <xf numFmtId="0" fontId="18" fillId="0" borderId="0" xfId="999" applyFill="1">
      <alignment vertical="center"/>
    </xf>
    <xf numFmtId="0" fontId="26" fillId="0" borderId="0" xfId="0" applyFont="1" applyFill="1" applyAlignment="1">
      <alignment vertical="center"/>
    </xf>
    <xf numFmtId="0" fontId="27" fillId="0" borderId="0" xfId="659" applyFont="1" applyAlignment="1">
      <alignment horizontal="center" vertical="center" shrinkToFit="1"/>
    </xf>
    <xf numFmtId="0" fontId="28" fillId="0" borderId="0" xfId="659" applyFont="1" applyAlignment="1">
      <alignment horizontal="center" vertical="center" shrinkToFit="1"/>
    </xf>
    <xf numFmtId="0" fontId="14" fillId="0" borderId="0" xfId="659" applyFont="1" applyBorder="1" applyAlignment="1">
      <alignment horizontal="left" vertical="center" wrapText="1"/>
    </xf>
    <xf numFmtId="0" fontId="14" fillId="0" borderId="0" xfId="0" applyFont="1" applyFill="1" applyAlignment="1">
      <alignment horizontal="right"/>
    </xf>
    <xf numFmtId="0" fontId="16" fillId="0" borderId="1" xfId="1074" applyFont="1" applyBorder="1" applyAlignment="1">
      <alignment horizontal="center" vertical="center"/>
    </xf>
    <xf numFmtId="49" fontId="16" fillId="0" borderId="1" xfId="0" applyNumberFormat="1" applyFont="1" applyFill="1" applyBorder="1" applyAlignment="1" applyProtection="1">
      <alignment vertical="center" wrapText="1"/>
    </xf>
    <xf numFmtId="199" fontId="17" fillId="0" borderId="1" xfId="1" applyNumberFormat="1" applyFont="1" applyBorder="1" applyAlignment="1">
      <alignment horizontal="right" vertical="center" wrapText="1"/>
    </xf>
    <xf numFmtId="0" fontId="14" fillId="0" borderId="1" xfId="0" applyFont="1" applyFill="1" applyBorder="1" applyAlignment="1">
      <alignment horizontal="left" vertical="center"/>
    </xf>
    <xf numFmtId="0" fontId="29" fillId="0" borderId="1" xfId="0" applyFont="1" applyFill="1" applyBorder="1" applyAlignment="1">
      <alignment horizontal="center" vertical="center"/>
    </xf>
    <xf numFmtId="0" fontId="30" fillId="0" borderId="1" xfId="999" applyFont="1" applyFill="1" applyBorder="1">
      <alignment vertical="center"/>
    </xf>
    <xf numFmtId="0" fontId="31" fillId="0" borderId="2" xfId="0" applyFont="1" applyFill="1" applyBorder="1" applyAlignment="1">
      <alignment horizontal="left" vertical="center"/>
    </xf>
    <xf numFmtId="0" fontId="32" fillId="0" borderId="3" xfId="0" applyFont="1" applyFill="1" applyBorder="1" applyAlignment="1">
      <alignment horizontal="left" vertical="center"/>
    </xf>
    <xf numFmtId="0" fontId="14" fillId="0" borderId="1" xfId="0" applyFont="1" applyFill="1" applyBorder="1" applyAlignment="1">
      <alignment horizontal="center" vertical="center"/>
    </xf>
    <xf numFmtId="0" fontId="31" fillId="0" borderId="2" xfId="0" applyFont="1" applyFill="1" applyBorder="1" applyAlignment="1">
      <alignment horizontal="left" vertical="center" wrapText="1"/>
    </xf>
    <xf numFmtId="0" fontId="32" fillId="0" borderId="3" xfId="0" applyFont="1" applyFill="1" applyBorder="1" applyAlignment="1">
      <alignment horizontal="left" vertical="center" wrapText="1"/>
    </xf>
    <xf numFmtId="0" fontId="17" fillId="0" borderId="0" xfId="649" applyFont="1" applyAlignment="1"/>
    <xf numFmtId="0" fontId="18" fillId="0" borderId="0" xfId="649" applyAlignment="1"/>
    <xf numFmtId="0" fontId="18" fillId="0" borderId="0" xfId="649" applyFill="1" applyAlignment="1"/>
    <xf numFmtId="0" fontId="28" fillId="2" borderId="0" xfId="627" applyFont="1" applyFill="1" applyAlignment="1">
      <alignment horizontal="center" vertical="center" shrinkToFit="1"/>
    </xf>
    <xf numFmtId="0" fontId="14" fillId="2" borderId="0" xfId="627" applyFont="1" applyFill="1" applyAlignment="1">
      <alignment horizontal="left" vertical="center" wrapText="1"/>
    </xf>
    <xf numFmtId="0" fontId="17" fillId="2" borderId="0" xfId="649" applyFont="1" applyFill="1" applyAlignment="1">
      <alignment horizontal="right" vertical="center"/>
    </xf>
    <xf numFmtId="0" fontId="16" fillId="0" borderId="1" xfId="1072" applyFont="1" applyFill="1" applyBorder="1" applyAlignment="1">
      <alignment horizontal="distributed" vertical="center" wrapText="1" indent="3"/>
    </xf>
    <xf numFmtId="41" fontId="29" fillId="0" borderId="1" xfId="0" applyNumberFormat="1" applyFont="1" applyFill="1" applyBorder="1" applyAlignment="1">
      <alignment horizontal="right" vertical="center" wrapText="1"/>
    </xf>
    <xf numFmtId="199" fontId="29" fillId="0" borderId="1" xfId="0" applyNumberFormat="1" applyFont="1" applyFill="1" applyBorder="1" applyAlignment="1">
      <alignment horizontal="right" vertical="center" wrapText="1"/>
    </xf>
    <xf numFmtId="0" fontId="17" fillId="0" borderId="1" xfId="649" applyNumberFormat="1" applyFont="1" applyFill="1" applyBorder="1" applyAlignment="1">
      <alignment horizontal="left" vertical="center" wrapText="1" indent="1"/>
    </xf>
    <xf numFmtId="199" fontId="14" fillId="0" borderId="1" xfId="0" applyNumberFormat="1" applyFont="1" applyFill="1" applyBorder="1" applyAlignment="1">
      <alignment horizontal="right" vertical="center" wrapText="1"/>
    </xf>
    <xf numFmtId="199" fontId="17" fillId="0" borderId="1" xfId="999" applyNumberFormat="1" applyFont="1" applyFill="1" applyBorder="1" applyAlignment="1">
      <alignment horizontal="right" vertical="center" wrapText="1"/>
    </xf>
    <xf numFmtId="199" fontId="17" fillId="0" borderId="1" xfId="0" applyNumberFormat="1" applyFont="1" applyFill="1" applyBorder="1" applyAlignment="1" applyProtection="1">
      <alignment horizontal="right" vertical="center" wrapText="1"/>
      <protection locked="0"/>
    </xf>
    <xf numFmtId="41" fontId="16" fillId="0" borderId="1" xfId="999" applyNumberFormat="1" applyFont="1" applyFill="1" applyBorder="1" applyAlignment="1">
      <alignment horizontal="right" vertical="center" wrapText="1"/>
    </xf>
    <xf numFmtId="200" fontId="14" fillId="0" borderId="1" xfId="0" applyNumberFormat="1" applyFont="1" applyFill="1" applyBorder="1" applyAlignment="1">
      <alignment horizontal="right" vertical="center" wrapText="1"/>
    </xf>
    <xf numFmtId="200" fontId="17" fillId="0" borderId="1" xfId="0" applyNumberFormat="1" applyFont="1" applyFill="1" applyBorder="1" applyAlignment="1">
      <alignment horizontal="right" vertical="center" wrapText="1"/>
    </xf>
    <xf numFmtId="199" fontId="16" fillId="0" borderId="1" xfId="999" applyNumberFormat="1" applyFont="1" applyFill="1" applyBorder="1" applyAlignment="1">
      <alignment horizontal="right" vertical="center" wrapText="1"/>
    </xf>
    <xf numFmtId="0" fontId="17" fillId="0" borderId="1" xfId="893" applyNumberFormat="1" applyFont="1" applyFill="1" applyBorder="1" applyAlignment="1">
      <alignment horizontal="left" vertical="center" wrapText="1"/>
    </xf>
    <xf numFmtId="0" fontId="29" fillId="0" borderId="1" xfId="0" applyFont="1" applyFill="1" applyBorder="1" applyAlignment="1">
      <alignment horizontal="distributed" vertical="center" wrapText="1"/>
    </xf>
    <xf numFmtId="0" fontId="16" fillId="0" borderId="1" xfId="1072" applyFont="1" applyFill="1" applyBorder="1" applyAlignment="1">
      <alignment horizontal="left" vertical="center" wrapText="1"/>
    </xf>
    <xf numFmtId="0" fontId="16" fillId="0" borderId="1" xfId="893" applyNumberFormat="1" applyFont="1" applyFill="1" applyBorder="1" applyAlignment="1">
      <alignment horizontal="left" vertical="center" wrapText="1"/>
    </xf>
    <xf numFmtId="0" fontId="16" fillId="0" borderId="1" xfId="999" applyFont="1" applyFill="1" applyBorder="1" applyAlignment="1">
      <alignment horizontal="distributed" vertical="center" wrapText="1"/>
    </xf>
    <xf numFmtId="41" fontId="18" fillId="0" borderId="0" xfId="649" applyNumberFormat="1" applyAlignment="1"/>
    <xf numFmtId="41" fontId="18" fillId="0" borderId="0" xfId="649" applyNumberFormat="1" applyFill="1" applyAlignment="1"/>
    <xf numFmtId="0" fontId="33" fillId="2" borderId="0" xfId="627" applyFont="1" applyFill="1" applyAlignment="1">
      <alignment vertical="center" shrinkToFit="1"/>
    </xf>
    <xf numFmtId="198" fontId="18" fillId="2" borderId="0" xfId="1072" applyNumberFormat="1" applyFont="1" applyFill="1" applyBorder="1" applyAlignment="1">
      <alignment vertical="center"/>
    </xf>
    <xf numFmtId="0" fontId="18" fillId="2" borderId="0" xfId="649" applyFill="1" applyAlignment="1"/>
    <xf numFmtId="0" fontId="18" fillId="2" borderId="0" xfId="698" applyFill="1" applyAlignment="1"/>
    <xf numFmtId="0" fontId="28" fillId="0" borderId="0" xfId="627" applyFont="1" applyFill="1" applyAlignment="1">
      <alignment horizontal="center" vertical="center" shrinkToFit="1"/>
    </xf>
    <xf numFmtId="197" fontId="17" fillId="0" borderId="0" xfId="896" applyNumberFormat="1" applyFont="1" applyFill="1" applyBorder="1" applyAlignment="1" applyProtection="1">
      <alignment horizontal="left" vertical="center"/>
    </xf>
    <xf numFmtId="0" fontId="17" fillId="0" borderId="0" xfId="649" applyFont="1" applyFill="1" applyBorder="1" applyAlignment="1">
      <alignment vertical="center"/>
    </xf>
    <xf numFmtId="0" fontId="17" fillId="0" borderId="0" xfId="649" applyFont="1" applyFill="1" applyAlignment="1">
      <alignment vertical="center"/>
    </xf>
    <xf numFmtId="197" fontId="21" fillId="0" borderId="0" xfId="896" applyNumberFormat="1" applyFont="1" applyFill="1" applyBorder="1" applyAlignment="1" applyProtection="1">
      <alignment horizontal="right" vertical="center"/>
    </xf>
    <xf numFmtId="0" fontId="16" fillId="0" borderId="1" xfId="649" applyFont="1" applyFill="1" applyBorder="1" applyAlignment="1">
      <alignment horizontal="center" vertical="center" wrapText="1"/>
    </xf>
    <xf numFmtId="198" fontId="16" fillId="0" borderId="1" xfId="999" applyNumberFormat="1" applyFont="1" applyBorder="1" applyAlignment="1">
      <alignment horizontal="center" vertical="center" wrapText="1"/>
    </xf>
    <xf numFmtId="199" fontId="16" fillId="0" borderId="1" xfId="967" applyNumberFormat="1" applyFont="1" applyFill="1" applyBorder="1" applyAlignment="1">
      <alignment horizontal="right" vertical="center" wrapText="1"/>
    </xf>
    <xf numFmtId="0" fontId="17" fillId="0" borderId="1" xfId="893" applyNumberFormat="1" applyFont="1" applyFill="1" applyBorder="1" applyAlignment="1">
      <alignment horizontal="left" vertical="center" wrapText="1" indent="1"/>
    </xf>
    <xf numFmtId="199" fontId="17" fillId="0" borderId="1" xfId="967" applyNumberFormat="1" applyFont="1" applyFill="1" applyBorder="1" applyAlignment="1">
      <alignment horizontal="right" vertical="center" wrapText="1"/>
    </xf>
    <xf numFmtId="199" fontId="22" fillId="0" borderId="1" xfId="0" applyNumberFormat="1" applyFont="1" applyFill="1" applyBorder="1" applyAlignment="1">
      <alignment horizontal="right" vertical="center" wrapText="1"/>
    </xf>
    <xf numFmtId="199" fontId="17" fillId="0" borderId="1" xfId="0" applyNumberFormat="1" applyFont="1" applyFill="1" applyBorder="1" applyAlignment="1" applyProtection="1">
      <alignment horizontal="right" vertical="center" wrapText="1"/>
    </xf>
    <xf numFmtId="199" fontId="17" fillId="0" borderId="1" xfId="0" applyNumberFormat="1" applyFont="1" applyFill="1" applyBorder="1" applyAlignment="1">
      <alignment horizontal="right" vertical="center" wrapText="1"/>
    </xf>
    <xf numFmtId="199" fontId="17" fillId="0" borderId="1" xfId="627" applyNumberFormat="1" applyFont="1" applyFill="1" applyBorder="1" applyAlignment="1">
      <alignment horizontal="right" vertical="center" wrapText="1"/>
    </xf>
    <xf numFmtId="199" fontId="16" fillId="0" borderId="1" xfId="0" applyNumberFormat="1" applyFont="1" applyFill="1" applyBorder="1" applyAlignment="1" applyProtection="1">
      <alignment horizontal="right" vertical="center" wrapText="1"/>
    </xf>
    <xf numFmtId="199" fontId="16" fillId="0" borderId="1" xfId="627" applyNumberFormat="1" applyFont="1" applyFill="1" applyBorder="1" applyAlignment="1">
      <alignment horizontal="right" vertical="center" wrapText="1"/>
    </xf>
    <xf numFmtId="0" fontId="34" fillId="2" borderId="0" xfId="555" applyFont="1" applyFill="1">
      <alignment vertical="center"/>
    </xf>
    <xf numFmtId="0" fontId="35" fillId="0" borderId="0" xfId="0" applyFont="1" applyAlignment="1"/>
    <xf numFmtId="0" fontId="0" fillId="0" borderId="0" xfId="0" applyFill="1" applyAlignment="1"/>
    <xf numFmtId="0" fontId="36" fillId="0" borderId="0" xfId="905" applyFont="1" applyFill="1" applyAlignment="1">
      <alignment horizontal="center" vertical="center"/>
    </xf>
    <xf numFmtId="0" fontId="14" fillId="0" borderId="0" xfId="905" applyFont="1" applyFill="1" applyAlignment="1">
      <alignment horizontal="left" vertical="center"/>
    </xf>
    <xf numFmtId="0" fontId="14" fillId="0" borderId="0" xfId="0" applyFont="1" applyFill="1" applyAlignment="1">
      <alignment vertical="center"/>
    </xf>
    <xf numFmtId="0" fontId="14" fillId="0" borderId="0" xfId="905" applyFont="1" applyFill="1" applyAlignment="1">
      <alignment horizontal="right" vertical="center"/>
    </xf>
    <xf numFmtId="0" fontId="14" fillId="0" borderId="1" xfId="0" applyFont="1" applyFill="1" applyBorder="1" applyAlignment="1">
      <alignment horizontal="left" vertical="center" wrapText="1"/>
    </xf>
    <xf numFmtId="199" fontId="17" fillId="0" borderId="1" xfId="0" applyNumberFormat="1" applyFont="1" applyFill="1" applyBorder="1" applyAlignment="1">
      <alignment vertical="center" wrapText="1"/>
    </xf>
    <xf numFmtId="200" fontId="17" fillId="0" borderId="1" xfId="3" applyNumberFormat="1" applyFont="1" applyFill="1" applyBorder="1" applyAlignment="1">
      <alignment vertical="center" wrapText="1"/>
    </xf>
    <xf numFmtId="0" fontId="14" fillId="0" borderId="1" xfId="0" applyFont="1" applyBorder="1" applyAlignment="1">
      <alignment horizontal="left" vertical="center" wrapText="1"/>
    </xf>
    <xf numFmtId="0" fontId="29" fillId="0" borderId="1" xfId="0" applyFont="1" applyFill="1" applyBorder="1" applyAlignment="1">
      <alignment horizontal="center" vertical="center" wrapText="1"/>
    </xf>
    <xf numFmtId="199" fontId="16" fillId="0" borderId="1" xfId="0" applyNumberFormat="1" applyFont="1" applyFill="1" applyBorder="1" applyAlignment="1">
      <alignment vertical="center" wrapText="1"/>
    </xf>
    <xf numFmtId="200" fontId="16" fillId="0" borderId="1" xfId="3" applyNumberFormat="1" applyFont="1" applyFill="1" applyBorder="1" applyAlignment="1">
      <alignment vertical="center" wrapText="1"/>
    </xf>
    <xf numFmtId="0" fontId="37" fillId="0" borderId="2" xfId="0" applyFont="1" applyFill="1" applyBorder="1" applyAlignment="1">
      <alignment horizontal="left" vertical="center" wrapText="1"/>
    </xf>
    <xf numFmtId="0" fontId="29" fillId="0" borderId="4" xfId="0" applyFont="1" applyFill="1" applyBorder="1" applyAlignment="1">
      <alignment horizontal="left" vertical="center" wrapText="1"/>
    </xf>
    <xf numFmtId="0" fontId="29" fillId="0" borderId="3" xfId="0" applyFont="1" applyFill="1" applyBorder="1" applyAlignment="1">
      <alignment horizontal="left" vertical="center" wrapText="1"/>
    </xf>
    <xf numFmtId="0" fontId="35" fillId="0" borderId="0" xfId="0" applyFont="1" applyFill="1" applyAlignment="1"/>
    <xf numFmtId="199" fontId="18" fillId="0" borderId="0" xfId="649" applyNumberFormat="1" applyFont="1" applyFill="1" applyAlignment="1">
      <alignment horizontal="center" vertical="center" wrapText="1"/>
    </xf>
    <xf numFmtId="0" fontId="23" fillId="0" borderId="0" xfId="555" applyFont="1" applyFill="1" applyAlignment="1">
      <alignment horizontal="center" vertical="center"/>
    </xf>
    <xf numFmtId="0" fontId="23" fillId="2" borderId="0" xfId="555" applyFont="1" applyFill="1" applyAlignment="1">
      <alignment horizontal="center" vertical="center"/>
    </xf>
    <xf numFmtId="0" fontId="26" fillId="0" borderId="0" xfId="0" applyFont="1" applyFill="1" applyBorder="1" applyAlignment="1"/>
    <xf numFmtId="0" fontId="23" fillId="0" borderId="0" xfId="999" applyFont="1" applyFill="1" applyProtection="1">
      <alignment vertical="center"/>
    </xf>
    <xf numFmtId="0" fontId="18" fillId="0" borderId="0" xfId="999" applyFill="1" applyProtection="1">
      <alignment vertical="center"/>
    </xf>
    <xf numFmtId="198" fontId="18" fillId="0" borderId="0" xfId="999" applyNumberFormat="1" applyFill="1" applyProtection="1">
      <alignment vertical="center"/>
    </xf>
    <xf numFmtId="199" fontId="18" fillId="0" borderId="0" xfId="649" applyNumberFormat="1" applyFill="1" applyAlignment="1" applyProtection="1"/>
    <xf numFmtId="0" fontId="38" fillId="0" borderId="0" xfId="0" applyFont="1" applyFill="1" applyBorder="1" applyAlignment="1">
      <alignment horizontal="center" vertical="center"/>
    </xf>
    <xf numFmtId="0" fontId="38" fillId="0" borderId="0" xfId="0" applyFont="1" applyFill="1" applyAlignment="1">
      <alignment horizontal="center" vertical="center"/>
    </xf>
    <xf numFmtId="0" fontId="17" fillId="0" borderId="0" xfId="999" applyFont="1" applyFill="1" applyProtection="1">
      <alignment vertical="center"/>
    </xf>
    <xf numFmtId="198" fontId="16" fillId="0" borderId="2" xfId="999" applyNumberFormat="1" applyFont="1" applyFill="1" applyBorder="1" applyAlignment="1" applyProtection="1">
      <alignment horizontal="center" vertical="center" wrapText="1"/>
    </xf>
    <xf numFmtId="0" fontId="16" fillId="0" borderId="1" xfId="999" applyFont="1" applyFill="1" applyBorder="1" applyAlignment="1" applyProtection="1">
      <alignment horizontal="distributed" vertical="center" wrapText="1" indent="3"/>
    </xf>
    <xf numFmtId="0" fontId="16" fillId="0" borderId="5" xfId="0" applyFont="1" applyFill="1" applyBorder="1" applyAlignment="1" applyProtection="1">
      <alignment horizontal="left" vertical="center"/>
    </xf>
    <xf numFmtId="49" fontId="16" fillId="0" borderId="1" xfId="0" applyNumberFormat="1" applyFont="1" applyFill="1" applyBorder="1" applyAlignment="1" applyProtection="1">
      <alignment horizontal="left" vertical="center" wrapText="1"/>
    </xf>
    <xf numFmtId="199" fontId="16" fillId="0" borderId="1" xfId="0" applyNumberFormat="1" applyFont="1" applyFill="1" applyBorder="1" applyAlignment="1" applyProtection="1">
      <alignment horizontal="right" vertical="center" wrapText="1"/>
      <protection locked="0"/>
    </xf>
    <xf numFmtId="0" fontId="17" fillId="0" borderId="5" xfId="0" applyFont="1" applyFill="1" applyBorder="1" applyAlignment="1" applyProtection="1">
      <alignment horizontal="left" vertical="center"/>
    </xf>
    <xf numFmtId="49" fontId="17" fillId="0" borderId="1" xfId="0" applyNumberFormat="1" applyFont="1" applyFill="1" applyBorder="1" applyAlignment="1" applyProtection="1">
      <alignment horizontal="left" vertical="center" wrapText="1" indent="2"/>
    </xf>
    <xf numFmtId="49" fontId="17" fillId="0" borderId="1" xfId="0" applyNumberFormat="1" applyFont="1" applyFill="1" applyBorder="1" applyAlignment="1" applyProtection="1">
      <alignment horizontal="left" vertical="center" wrapText="1" indent="4"/>
    </xf>
    <xf numFmtId="3" fontId="17" fillId="0" borderId="1" xfId="0" applyNumberFormat="1" applyFont="1" applyFill="1" applyBorder="1" applyAlignment="1" applyProtection="1">
      <alignment horizontal="right" vertical="center"/>
      <protection locked="0"/>
    </xf>
    <xf numFmtId="198" fontId="17" fillId="0" borderId="0" xfId="999" applyNumberFormat="1" applyFont="1" applyFill="1" applyBorder="1" applyAlignment="1" applyProtection="1">
      <alignment horizontal="right" vertical="center"/>
    </xf>
    <xf numFmtId="199" fontId="23" fillId="0" borderId="0" xfId="649" applyNumberFormat="1" applyFont="1" applyFill="1" applyAlignment="1" applyProtection="1"/>
    <xf numFmtId="200" fontId="16" fillId="0" borderId="1" xfId="0" applyNumberFormat="1" applyFont="1" applyFill="1" applyBorder="1" applyAlignment="1" applyProtection="1">
      <alignment horizontal="right" vertical="center" wrapText="1"/>
      <protection locked="0"/>
    </xf>
    <xf numFmtId="200" fontId="17" fillId="0" borderId="1" xfId="0" applyNumberFormat="1" applyFont="1" applyFill="1" applyBorder="1" applyAlignment="1" applyProtection="1">
      <alignment horizontal="right" vertical="center" wrapText="1"/>
      <protection locked="0"/>
    </xf>
    <xf numFmtId="200" fontId="17" fillId="0" borderId="1" xfId="0" applyNumberFormat="1" applyFont="1" applyFill="1" applyBorder="1" applyAlignment="1" applyProtection="1">
      <alignment horizontal="right" vertical="center"/>
      <protection locked="0"/>
    </xf>
    <xf numFmtId="49" fontId="17" fillId="0" borderId="5" xfId="0" applyNumberFormat="1" applyFont="1" applyFill="1" applyBorder="1" applyAlignment="1" applyProtection="1">
      <alignment horizontal="left" vertical="center" wrapText="1"/>
    </xf>
    <xf numFmtId="49" fontId="16" fillId="0" borderId="5" xfId="0" applyNumberFormat="1" applyFont="1" applyFill="1" applyBorder="1" applyAlignment="1" applyProtection="1">
      <alignment horizontal="left" vertical="center" wrapText="1"/>
    </xf>
    <xf numFmtId="49" fontId="39" fillId="0" borderId="5" xfId="0" applyNumberFormat="1" applyFont="1" applyFill="1" applyBorder="1" applyAlignment="1" applyProtection="1">
      <alignment horizontal="distributed" vertical="center"/>
    </xf>
    <xf numFmtId="49" fontId="40" fillId="0" borderId="1" xfId="0" applyNumberFormat="1" applyFont="1" applyFill="1" applyBorder="1" applyAlignment="1" applyProtection="1">
      <alignment horizontal="distributed" vertical="center" wrapText="1"/>
    </xf>
    <xf numFmtId="49" fontId="16" fillId="0" borderId="2" xfId="1061" applyNumberFormat="1" applyFont="1" applyFill="1" applyBorder="1" applyAlignment="1" applyProtection="1">
      <alignment horizontal="left" vertical="center"/>
    </xf>
    <xf numFmtId="0" fontId="16" fillId="0" borderId="1" xfId="999" applyFont="1" applyFill="1" applyBorder="1" applyAlignment="1" applyProtection="1">
      <alignment horizontal="left" vertical="center" wrapText="1"/>
    </xf>
    <xf numFmtId="49" fontId="16" fillId="0" borderId="1" xfId="0" applyNumberFormat="1" applyFont="1" applyFill="1" applyBorder="1" applyAlignment="1" applyProtection="1">
      <alignment horizontal="left" vertical="center" wrapText="1" indent="2"/>
    </xf>
    <xf numFmtId="3" fontId="16" fillId="0" borderId="1" xfId="0" applyNumberFormat="1" applyFont="1" applyFill="1" applyBorder="1" applyAlignment="1" applyProtection="1">
      <alignment horizontal="right" vertical="center"/>
      <protection locked="0"/>
    </xf>
    <xf numFmtId="49" fontId="17" fillId="0" borderId="2" xfId="1061" applyNumberFormat="1" applyFont="1" applyFill="1" applyBorder="1" applyAlignment="1" applyProtection="1">
      <alignment horizontal="left" vertical="center"/>
    </xf>
    <xf numFmtId="0" fontId="17" fillId="0" borderId="1" xfId="999" applyFont="1" applyFill="1" applyBorder="1" applyAlignment="1" applyProtection="1">
      <alignment horizontal="left" vertical="center" wrapText="1" indent="2"/>
    </xf>
    <xf numFmtId="49" fontId="17" fillId="0" borderId="2" xfId="999" applyNumberFormat="1" applyFont="1" applyFill="1" applyBorder="1" applyAlignment="1" applyProtection="1">
      <alignment horizontal="left" vertical="center"/>
    </xf>
    <xf numFmtId="0" fontId="16" fillId="0" borderId="1" xfId="555" applyFont="1" applyFill="1" applyBorder="1" applyAlignment="1" applyProtection="1">
      <alignment horizontal="left" vertical="center" wrapText="1"/>
    </xf>
    <xf numFmtId="0" fontId="18" fillId="0" borderId="2" xfId="999" applyFont="1" applyFill="1" applyBorder="1" applyAlignment="1" applyProtection="1">
      <alignment horizontal="left" vertical="center"/>
    </xf>
    <xf numFmtId="0" fontId="16" fillId="0" borderId="1" xfId="999" applyFont="1" applyFill="1" applyBorder="1" applyAlignment="1" applyProtection="1">
      <alignment horizontal="distributed" vertical="center" wrapText="1"/>
    </xf>
    <xf numFmtId="200" fontId="16" fillId="0" borderId="1" xfId="0" applyNumberFormat="1" applyFont="1" applyFill="1" applyBorder="1" applyAlignment="1" applyProtection="1">
      <alignment horizontal="right" vertical="center"/>
      <protection locked="0"/>
    </xf>
    <xf numFmtId="200" fontId="16" fillId="0" borderId="1" xfId="0" applyNumberFormat="1" applyFont="1" applyFill="1" applyBorder="1" applyAlignment="1" applyProtection="1">
      <alignment horizontal="right" vertical="center" wrapText="1"/>
    </xf>
    <xf numFmtId="0" fontId="23" fillId="0" borderId="0" xfId="999" applyFont="1">
      <alignment vertical="center"/>
    </xf>
    <xf numFmtId="0" fontId="30" fillId="0" borderId="0" xfId="999" applyFont="1" applyAlignment="1">
      <alignment horizontal="center" vertical="center"/>
    </xf>
    <xf numFmtId="198" fontId="18" fillId="0" borderId="0" xfId="999" applyNumberFormat="1">
      <alignment vertical="center"/>
    </xf>
    <xf numFmtId="0" fontId="38" fillId="0" borderId="0" xfId="0" applyFont="1" applyFill="1" applyBorder="1" applyAlignment="1">
      <alignment vertical="center"/>
    </xf>
    <xf numFmtId="0" fontId="23" fillId="0" borderId="0" xfId="999" applyFont="1" applyFill="1">
      <alignment vertical="center"/>
    </xf>
    <xf numFmtId="0" fontId="17" fillId="0" borderId="0" xfId="999" applyFont="1" applyFill="1">
      <alignment vertical="center"/>
    </xf>
    <xf numFmtId="0" fontId="41" fillId="0" borderId="0" xfId="999" applyFont="1" applyFill="1">
      <alignment vertical="center"/>
    </xf>
    <xf numFmtId="198" fontId="16" fillId="0" borderId="2" xfId="999" applyNumberFormat="1" applyFont="1" applyFill="1" applyBorder="1" applyAlignment="1">
      <alignment horizontal="center" vertical="center" wrapText="1"/>
    </xf>
    <xf numFmtId="0" fontId="16" fillId="0" borderId="1" xfId="999" applyFont="1" applyFill="1" applyBorder="1" applyAlignment="1">
      <alignment horizontal="distributed" vertical="center" wrapText="1" indent="3"/>
    </xf>
    <xf numFmtId="0" fontId="14" fillId="0" borderId="5" xfId="0" applyFont="1" applyFill="1" applyBorder="1" applyAlignment="1" applyProtection="1">
      <alignment horizontal="left" vertical="center"/>
    </xf>
    <xf numFmtId="49" fontId="29" fillId="0" borderId="1" xfId="0" applyNumberFormat="1" applyFont="1" applyFill="1" applyBorder="1" applyAlignment="1" applyProtection="1">
      <alignment horizontal="left" vertical="center" wrapText="1"/>
    </xf>
    <xf numFmtId="199" fontId="29" fillId="0" borderId="1" xfId="0" applyNumberFormat="1" applyFont="1" applyFill="1" applyBorder="1" applyAlignment="1" applyProtection="1">
      <alignment horizontal="right" vertical="center" wrapText="1"/>
      <protection locked="0"/>
    </xf>
    <xf numFmtId="49" fontId="14" fillId="0" borderId="1" xfId="0" applyNumberFormat="1" applyFont="1" applyFill="1" applyBorder="1" applyAlignment="1" applyProtection="1">
      <alignment horizontal="left" vertical="center" wrapText="1" indent="2"/>
    </xf>
    <xf numFmtId="199" fontId="14" fillId="0" borderId="1" xfId="0" applyNumberFormat="1" applyFont="1" applyFill="1" applyBorder="1" applyAlignment="1" applyProtection="1">
      <alignment horizontal="right" vertical="center" wrapText="1"/>
      <protection locked="0"/>
    </xf>
    <xf numFmtId="0" fontId="17" fillId="0" borderId="5" xfId="0" applyFont="1" applyFill="1" applyBorder="1" applyAlignment="1" applyProtection="1">
      <alignment vertical="center"/>
    </xf>
    <xf numFmtId="49" fontId="14" fillId="0" borderId="1" xfId="0" applyNumberFormat="1" applyFont="1" applyFill="1" applyBorder="1" applyAlignment="1" applyProtection="1">
      <alignment horizontal="left" vertical="center" wrapText="1"/>
    </xf>
    <xf numFmtId="49" fontId="16" fillId="0" borderId="1" xfId="0" applyNumberFormat="1" applyFont="1" applyFill="1" applyBorder="1" applyAlignment="1" applyProtection="1">
      <alignment horizontal="distributed" vertical="center" wrapText="1"/>
    </xf>
    <xf numFmtId="0" fontId="16" fillId="0" borderId="2" xfId="999" applyFont="1" applyFill="1" applyBorder="1" applyAlignment="1">
      <alignment horizontal="left" vertical="center"/>
    </xf>
    <xf numFmtId="0" fontId="16" fillId="0" borderId="1" xfId="555" applyFont="1" applyFill="1" applyBorder="1" applyAlignment="1">
      <alignment horizontal="left" vertical="center"/>
    </xf>
    <xf numFmtId="0" fontId="16" fillId="0" borderId="2" xfId="999" applyFont="1" applyFill="1" applyBorder="1" applyAlignment="1" applyProtection="1">
      <alignment horizontal="left" vertical="center"/>
    </xf>
    <xf numFmtId="0" fontId="17" fillId="0" borderId="1" xfId="999" applyFont="1" applyFill="1" applyBorder="1" applyAlignment="1" applyProtection="1">
      <alignment horizontal="left" vertical="center" wrapText="1" indent="4"/>
    </xf>
    <xf numFmtId="3" fontId="17" fillId="0" borderId="1" xfId="0" applyNumberFormat="1" applyFont="1" applyFill="1" applyBorder="1" applyAlignment="1" applyProtection="1">
      <alignment horizontal="right" vertical="center"/>
    </xf>
    <xf numFmtId="3" fontId="14" fillId="0" borderId="1" xfId="0" applyNumberFormat="1" applyFont="1" applyFill="1" applyBorder="1" applyAlignment="1" applyProtection="1">
      <alignment horizontal="right" vertical="center"/>
      <protection locked="0"/>
    </xf>
    <xf numFmtId="0" fontId="17" fillId="0" borderId="1" xfId="555" applyFont="1" applyFill="1" applyBorder="1" applyAlignment="1" applyProtection="1">
      <alignment horizontal="left" vertical="center" wrapText="1" indent="2"/>
    </xf>
    <xf numFmtId="0" fontId="16" fillId="0" borderId="1" xfId="555" applyFont="1" applyFill="1" applyBorder="1" applyAlignment="1" applyProtection="1">
      <alignment horizontal="left" vertical="center"/>
    </xf>
    <xf numFmtId="0" fontId="17" fillId="0" borderId="2" xfId="999" applyFont="1" applyFill="1" applyBorder="1" applyAlignment="1" applyProtection="1">
      <alignment horizontal="left" vertical="center"/>
    </xf>
    <xf numFmtId="0" fontId="17" fillId="0" borderId="1" xfId="555" applyFont="1" applyFill="1" applyBorder="1" applyAlignment="1" applyProtection="1">
      <alignment horizontal="left" vertical="center" indent="1"/>
    </xf>
    <xf numFmtId="0" fontId="17" fillId="0" borderId="2" xfId="999" applyFont="1" applyFill="1" applyBorder="1">
      <alignment vertical="center"/>
    </xf>
    <xf numFmtId="0" fontId="16" fillId="0" borderId="1" xfId="999" applyFont="1" applyFill="1" applyBorder="1" applyAlignment="1">
      <alignment horizontal="distributed" vertical="center"/>
    </xf>
    <xf numFmtId="198" fontId="17" fillId="0" borderId="0" xfId="999" applyNumberFormat="1" applyFont="1" applyFill="1" applyAlignment="1">
      <alignment horizontal="right" vertical="center"/>
    </xf>
    <xf numFmtId="0" fontId="42" fillId="0" borderId="0" xfId="1071" applyFont="1" applyFill="1" applyAlignment="1">
      <alignment vertical="center" wrapText="1"/>
    </xf>
    <xf numFmtId="200" fontId="29" fillId="0" borderId="1" xfId="0" applyNumberFormat="1" applyFont="1" applyFill="1" applyBorder="1" applyAlignment="1" applyProtection="1">
      <alignment horizontal="right" vertical="center" wrapText="1"/>
      <protection locked="0"/>
    </xf>
    <xf numFmtId="200" fontId="14" fillId="0" borderId="1" xfId="0" applyNumberFormat="1" applyFont="1" applyFill="1" applyBorder="1" applyAlignment="1" applyProtection="1">
      <alignment horizontal="right" vertical="center" wrapText="1"/>
      <protection locked="0"/>
    </xf>
    <xf numFmtId="200" fontId="17" fillId="0" borderId="1" xfId="0" applyNumberFormat="1" applyFont="1" applyFill="1" applyBorder="1" applyAlignment="1" applyProtection="1">
      <alignment horizontal="right" vertical="center" wrapText="1"/>
    </xf>
    <xf numFmtId="200" fontId="14" fillId="0" borderId="1" xfId="0" applyNumberFormat="1" applyFont="1" applyFill="1" applyBorder="1" applyAlignment="1" applyProtection="1">
      <alignment horizontal="right" vertical="center"/>
      <protection locked="0"/>
    </xf>
    <xf numFmtId="0" fontId="26" fillId="0" borderId="0" xfId="0" applyFont="1" applyFill="1" applyBorder="1" applyAlignment="1">
      <alignment vertical="center"/>
    </xf>
    <xf numFmtId="0" fontId="43" fillId="0" borderId="0" xfId="0" applyFont="1" applyFill="1" applyBorder="1" applyAlignment="1">
      <alignment horizontal="center" vertical="center"/>
    </xf>
    <xf numFmtId="0" fontId="43" fillId="0" borderId="6" xfId="0" applyFont="1" applyFill="1" applyBorder="1" applyAlignment="1">
      <alignment horizontal="center" vertical="center"/>
    </xf>
    <xf numFmtId="0" fontId="16" fillId="0" borderId="7" xfId="1074" applyFont="1" applyBorder="1" applyAlignment="1">
      <alignment horizontal="center" vertical="center"/>
    </xf>
    <xf numFmtId="0" fontId="16" fillId="0" borderId="2" xfId="1074" applyFont="1" applyBorder="1" applyAlignment="1">
      <alignment horizontal="center" vertical="center"/>
    </xf>
    <xf numFmtId="0" fontId="16" fillId="0" borderId="8" xfId="1074" applyFont="1" applyBorder="1" applyAlignment="1">
      <alignment horizontal="center" vertical="center"/>
    </xf>
    <xf numFmtId="49" fontId="16" fillId="0" borderId="1" xfId="921" applyNumberFormat="1" applyFont="1" applyFill="1" applyBorder="1" applyAlignment="1" applyProtection="1">
      <alignment horizontal="center" vertical="center"/>
    </xf>
    <xf numFmtId="0" fontId="44" fillId="0" borderId="1" xfId="0" applyFont="1" applyFill="1" applyBorder="1" applyAlignment="1">
      <alignment horizontal="center" vertical="center"/>
    </xf>
    <xf numFmtId="49" fontId="16" fillId="0" borderId="1" xfId="921" applyNumberFormat="1" applyFont="1" applyFill="1" applyBorder="1" applyAlignment="1" applyProtection="1">
      <alignment vertical="center"/>
    </xf>
    <xf numFmtId="0" fontId="45" fillId="0" borderId="0" xfId="0" applyFont="1" applyFill="1" applyBorder="1" applyAlignment="1">
      <alignment horizontal="left" vertical="top" wrapText="1"/>
    </xf>
    <xf numFmtId="0" fontId="14" fillId="0" borderId="0" xfId="0" applyFont="1" applyAlignment="1">
      <alignment horizontal="right"/>
    </xf>
    <xf numFmtId="0" fontId="16" fillId="0" borderId="3" xfId="1074" applyFont="1" applyBorder="1" applyAlignment="1">
      <alignment horizontal="center" vertical="center"/>
    </xf>
    <xf numFmtId="10" fontId="44" fillId="0" borderId="1" xfId="0" applyNumberFormat="1" applyFont="1" applyFill="1" applyBorder="1" applyAlignment="1">
      <alignment horizontal="center" vertical="center"/>
    </xf>
    <xf numFmtId="0" fontId="46" fillId="0" borderId="0" xfId="1010" applyFont="1" applyAlignment="1"/>
    <xf numFmtId="0" fontId="16" fillId="0" borderId="1" xfId="1074" applyFont="1" applyBorder="1" applyAlignment="1">
      <alignment horizontal="center" vertical="center" wrapText="1"/>
    </xf>
    <xf numFmtId="0" fontId="16" fillId="0" borderId="1" xfId="1074" applyFont="1" applyFill="1" applyBorder="1" applyAlignment="1">
      <alignment horizontal="center" vertical="center" wrapText="1"/>
    </xf>
    <xf numFmtId="0" fontId="16" fillId="0" borderId="1" xfId="0" applyFont="1" applyBorder="1" applyAlignment="1">
      <alignment horizontal="left" vertical="center"/>
    </xf>
    <xf numFmtId="199" fontId="16" fillId="0" borderId="1" xfId="1" applyNumberFormat="1" applyFont="1" applyBorder="1" applyAlignment="1">
      <alignment horizontal="right" vertical="center" wrapText="1"/>
    </xf>
    <xf numFmtId="0" fontId="18" fillId="0" borderId="0" xfId="999" applyFont="1" applyFill="1">
      <alignment vertical="center"/>
    </xf>
    <xf numFmtId="0" fontId="18" fillId="0" borderId="0" xfId="999" applyFont="1">
      <alignment vertical="center"/>
    </xf>
    <xf numFmtId="199" fontId="18" fillId="0" borderId="0" xfId="999" applyNumberFormat="1">
      <alignment vertical="center"/>
    </xf>
    <xf numFmtId="0" fontId="14" fillId="0" borderId="0" xfId="0" applyFont="1" applyAlignment="1">
      <alignment horizontal="right" vertical="center"/>
    </xf>
    <xf numFmtId="198" fontId="18" fillId="0" borderId="0" xfId="999" applyNumberFormat="1" applyFont="1">
      <alignment vertical="center"/>
    </xf>
    <xf numFmtId="0" fontId="47" fillId="0" borderId="0" xfId="0" applyFont="1" applyAlignment="1"/>
    <xf numFmtId="0" fontId="28" fillId="0" borderId="0" xfId="905" applyFont="1" applyFill="1" applyBorder="1" applyAlignment="1">
      <alignment horizontal="center" vertical="center"/>
    </xf>
    <xf numFmtId="0" fontId="14" fillId="0" borderId="0" xfId="905" applyFont="1" applyBorder="1" applyAlignment="1">
      <alignment horizontal="left" vertical="center"/>
    </xf>
    <xf numFmtId="0" fontId="14" fillId="0" borderId="0" xfId="905" applyFont="1" applyBorder="1" applyAlignment="1">
      <alignment horizontal="right" vertical="center"/>
    </xf>
    <xf numFmtId="0" fontId="16" fillId="0" borderId="1" xfId="0" applyFont="1" applyBorder="1" applyAlignment="1">
      <alignment horizontal="center" vertical="center" wrapText="1"/>
    </xf>
    <xf numFmtId="0" fontId="48" fillId="0" borderId="1" xfId="0" applyFont="1" applyFill="1" applyBorder="1" applyAlignment="1">
      <alignment horizontal="left" vertical="center"/>
    </xf>
    <xf numFmtId="199" fontId="48" fillId="0" borderId="1" xfId="1" applyNumberFormat="1" applyFont="1" applyFill="1" applyBorder="1" applyAlignment="1">
      <alignment horizontal="right" vertical="center" wrapText="1"/>
    </xf>
    <xf numFmtId="0" fontId="49" fillId="0" borderId="1" xfId="0" applyFont="1" applyFill="1" applyBorder="1" applyAlignment="1">
      <alignment horizontal="left" vertical="center" indent="1"/>
    </xf>
    <xf numFmtId="199" fontId="49" fillId="0" borderId="1" xfId="1" applyNumberFormat="1" applyFont="1" applyFill="1" applyBorder="1" applyAlignment="1">
      <alignment horizontal="right" vertical="center" wrapText="1"/>
    </xf>
    <xf numFmtId="0" fontId="48" fillId="0" borderId="1" xfId="0" applyFont="1" applyFill="1" applyBorder="1" applyAlignment="1">
      <alignment vertical="center"/>
    </xf>
    <xf numFmtId="0" fontId="49" fillId="0" borderId="7" xfId="0" applyFont="1" applyFill="1" applyBorder="1" applyAlignment="1">
      <alignment horizontal="left" vertical="center" indent="1"/>
    </xf>
    <xf numFmtId="0" fontId="48" fillId="0" borderId="1" xfId="0" applyFont="1" applyFill="1" applyBorder="1" applyAlignment="1">
      <alignment horizontal="center" vertical="center"/>
    </xf>
    <xf numFmtId="0" fontId="0" fillId="0" borderId="0" xfId="0" applyAlignment="1" applyProtection="1"/>
    <xf numFmtId="0" fontId="16" fillId="0" borderId="0" xfId="999" applyFont="1" applyFill="1" applyAlignment="1">
      <alignment horizontal="center" vertical="center" wrapText="1"/>
    </xf>
    <xf numFmtId="0" fontId="18" fillId="0" borderId="0" xfId="555" applyFill="1">
      <alignment vertical="center"/>
    </xf>
    <xf numFmtId="0" fontId="4" fillId="0" borderId="0" xfId="999" applyFont="1" applyFill="1" applyAlignment="1" applyProtection="1">
      <alignment horizontal="center" vertical="center"/>
    </xf>
    <xf numFmtId="0" fontId="0" fillId="0" borderId="0" xfId="999" applyFont="1" applyFill="1">
      <alignment vertical="center"/>
    </xf>
    <xf numFmtId="0" fontId="17" fillId="0" borderId="0" xfId="999" applyFont="1" applyFill="1" applyAlignment="1">
      <alignment horizontal="left" vertical="center"/>
    </xf>
    <xf numFmtId="198" fontId="16" fillId="0" borderId="9" xfId="999" applyNumberFormat="1" applyFont="1" applyFill="1" applyBorder="1" applyAlignment="1">
      <alignment horizontal="center" vertical="center" wrapText="1"/>
    </xf>
    <xf numFmtId="0" fontId="16" fillId="0" borderId="1" xfId="999" applyFont="1" applyFill="1" applyBorder="1" applyAlignment="1">
      <alignment horizontal="center" vertical="center" wrapText="1"/>
    </xf>
    <xf numFmtId="0" fontId="17" fillId="0" borderId="2" xfId="999" applyFont="1" applyFill="1" applyBorder="1" applyAlignment="1">
      <alignment horizontal="left" vertical="center"/>
    </xf>
    <xf numFmtId="199" fontId="17" fillId="0" borderId="1" xfId="313" applyNumberFormat="1" applyFont="1" applyFill="1" applyBorder="1" applyAlignment="1" applyProtection="1">
      <alignment vertical="center" wrapText="1"/>
    </xf>
    <xf numFmtId="199" fontId="17" fillId="0" borderId="1" xfId="1" applyNumberFormat="1" applyFont="1" applyFill="1" applyBorder="1" applyAlignment="1" applyProtection="1">
      <alignment horizontal="right" vertical="center" wrapText="1"/>
      <protection locked="0"/>
    </xf>
    <xf numFmtId="49" fontId="17" fillId="0" borderId="1" xfId="313" applyNumberFormat="1" applyFont="1" applyFill="1" applyBorder="1" applyAlignment="1" applyProtection="1">
      <alignment horizontal="left" vertical="center" wrapText="1"/>
    </xf>
    <xf numFmtId="0" fontId="16" fillId="0" borderId="2" xfId="999" applyFont="1" applyFill="1" applyBorder="1" applyAlignment="1">
      <alignment horizontal="distributed" vertical="center"/>
    </xf>
    <xf numFmtId="199" fontId="16" fillId="0" borderId="1" xfId="1" applyNumberFormat="1" applyFont="1" applyFill="1" applyBorder="1" applyAlignment="1" applyProtection="1">
      <alignment horizontal="right" vertical="center" wrapText="1"/>
      <protection locked="0"/>
    </xf>
    <xf numFmtId="0" fontId="16" fillId="0" borderId="1" xfId="999" applyFont="1" applyFill="1" applyBorder="1" applyAlignment="1">
      <alignment vertical="center" wrapText="1"/>
    </xf>
    <xf numFmtId="0" fontId="17" fillId="0" borderId="2" xfId="999" applyNumberFormat="1" applyFont="1" applyFill="1" applyBorder="1" applyAlignment="1">
      <alignment horizontal="left" vertical="center"/>
    </xf>
    <xf numFmtId="0" fontId="17" fillId="0" borderId="1" xfId="999" applyNumberFormat="1" applyFont="1" applyFill="1" applyBorder="1" applyAlignment="1">
      <alignment horizontal="left" vertical="center" wrapText="1"/>
    </xf>
    <xf numFmtId="0" fontId="17" fillId="0" borderId="2" xfId="555" applyFont="1" applyFill="1" applyBorder="1" applyAlignment="1">
      <alignment horizontal="left" vertical="center"/>
    </xf>
    <xf numFmtId="0" fontId="17" fillId="0" borderId="1" xfId="999" applyNumberFormat="1" applyFont="1" applyFill="1" applyBorder="1" applyAlignment="1">
      <alignment vertical="center" wrapText="1"/>
    </xf>
    <xf numFmtId="0" fontId="16" fillId="0" borderId="1" xfId="999" applyFont="1" applyFill="1" applyBorder="1" applyAlignment="1">
      <alignment horizontal="left" vertical="center" wrapText="1"/>
    </xf>
    <xf numFmtId="0" fontId="16" fillId="0" borderId="1" xfId="999" applyNumberFormat="1" applyFont="1" applyFill="1" applyBorder="1" applyAlignment="1">
      <alignment horizontal="left" vertical="center" wrapText="1"/>
    </xf>
    <xf numFmtId="0" fontId="16" fillId="0" borderId="1" xfId="999" applyFont="1" applyFill="1" applyBorder="1" applyAlignment="1">
      <alignment horizontal="distributed" vertical="center" wrapText="1" indent="2"/>
    </xf>
    <xf numFmtId="0" fontId="50" fillId="0" borderId="0" xfId="999" applyFont="1" applyFill="1">
      <alignment vertical="center"/>
    </xf>
    <xf numFmtId="3" fontId="18" fillId="0" borderId="0" xfId="999" applyNumberFormat="1" applyFill="1">
      <alignment vertical="center"/>
    </xf>
    <xf numFmtId="0" fontId="0" fillId="0" borderId="0" xfId="0" applyFill="1" applyAlignment="1" applyProtection="1"/>
    <xf numFmtId="198" fontId="17" fillId="0" borderId="0" xfId="999" applyNumberFormat="1" applyFont="1" applyFill="1" applyBorder="1" applyAlignment="1">
      <alignment horizontal="right" vertical="center"/>
    </xf>
    <xf numFmtId="198" fontId="16" fillId="0" borderId="0" xfId="999" applyNumberFormat="1" applyFont="1" applyFill="1" applyAlignment="1">
      <alignment horizontal="center" vertical="center" wrapText="1"/>
    </xf>
    <xf numFmtId="200" fontId="17" fillId="0" borderId="1" xfId="3" applyNumberFormat="1" applyFont="1" applyFill="1" applyBorder="1" applyAlignment="1" applyProtection="1">
      <alignment horizontal="right" vertical="center" wrapText="1"/>
      <protection locked="0"/>
    </xf>
    <xf numFmtId="200" fontId="16" fillId="0" borderId="1" xfId="3" applyNumberFormat="1" applyFont="1" applyFill="1" applyBorder="1" applyAlignment="1" applyProtection="1">
      <alignment horizontal="right" vertical="center" wrapText="1"/>
      <protection locked="0"/>
    </xf>
    <xf numFmtId="0" fontId="16" fillId="2" borderId="0" xfId="999" applyFont="1" applyFill="1" applyAlignment="1" applyProtection="1">
      <alignment horizontal="center" vertical="center" wrapText="1"/>
    </xf>
    <xf numFmtId="0" fontId="17" fillId="2" borderId="0" xfId="999" applyFont="1" applyFill="1" applyProtection="1">
      <alignment vertical="center"/>
    </xf>
    <xf numFmtId="0" fontId="18" fillId="2" borderId="0" xfId="555" applyFill="1" applyProtection="1">
      <alignment vertical="center"/>
    </xf>
    <xf numFmtId="0" fontId="18" fillId="2" borderId="0" xfId="999" applyFill="1" applyProtection="1">
      <alignment vertical="center"/>
    </xf>
    <xf numFmtId="198" fontId="18" fillId="2" borderId="0" xfId="999" applyNumberFormat="1" applyFill="1" applyProtection="1">
      <alignment vertical="center"/>
    </xf>
    <xf numFmtId="0" fontId="51" fillId="2" borderId="0" xfId="999" applyFont="1" applyFill="1" applyProtection="1">
      <alignment vertical="center"/>
    </xf>
    <xf numFmtId="0" fontId="17" fillId="0" borderId="0" xfId="999" applyFont="1" applyFill="1" applyAlignment="1" applyProtection="1">
      <alignment horizontal="left" vertical="center"/>
    </xf>
    <xf numFmtId="0" fontId="41" fillId="0" borderId="0" xfId="999" applyFont="1" applyFill="1" applyProtection="1">
      <alignment vertical="center"/>
    </xf>
    <xf numFmtId="0" fontId="16" fillId="0" borderId="1" xfId="999" applyFont="1" applyFill="1" applyBorder="1" applyAlignment="1" applyProtection="1">
      <alignment horizontal="center" vertical="center" wrapText="1"/>
    </xf>
    <xf numFmtId="0" fontId="16" fillId="0" borderId="2" xfId="999" applyNumberFormat="1" applyFont="1" applyFill="1" applyBorder="1" applyAlignment="1" applyProtection="1">
      <alignment horizontal="left" vertical="center"/>
    </xf>
    <xf numFmtId="0" fontId="16" fillId="0" borderId="1" xfId="999" applyNumberFormat="1" applyFont="1" applyFill="1" applyBorder="1" applyAlignment="1" applyProtection="1">
      <alignment vertical="center" wrapText="1"/>
    </xf>
    <xf numFmtId="0" fontId="17" fillId="0" borderId="1" xfId="999" applyFont="1" applyFill="1" applyBorder="1" applyAlignment="1" applyProtection="1">
      <alignment horizontal="left" vertical="center" wrapText="1"/>
    </xf>
    <xf numFmtId="0" fontId="17" fillId="0" borderId="2" xfId="999" applyFont="1" applyFill="1" applyBorder="1" applyAlignment="1" applyProtection="1">
      <alignment horizontal="left" vertical="center" wrapText="1"/>
    </xf>
    <xf numFmtId="0" fontId="17" fillId="0" borderId="1" xfId="999" applyNumberFormat="1" applyFont="1" applyFill="1" applyBorder="1" applyAlignment="1" applyProtection="1">
      <alignment vertical="center" wrapText="1"/>
    </xf>
    <xf numFmtId="0" fontId="16" fillId="0" borderId="2" xfId="999" applyFont="1" applyFill="1" applyBorder="1" applyAlignment="1" applyProtection="1">
      <alignment horizontal="distributed" vertical="center"/>
    </xf>
    <xf numFmtId="0" fontId="17" fillId="0" borderId="2" xfId="555" applyFont="1" applyFill="1" applyBorder="1" applyAlignment="1" applyProtection="1">
      <alignment horizontal="left" vertical="center"/>
    </xf>
    <xf numFmtId="0" fontId="17" fillId="0" borderId="1" xfId="555" applyFont="1" applyFill="1" applyBorder="1" applyAlignment="1" applyProtection="1">
      <alignment horizontal="left" vertical="center" wrapText="1"/>
    </xf>
    <xf numFmtId="0" fontId="34" fillId="0" borderId="2" xfId="999" applyFont="1" applyFill="1" applyBorder="1" applyAlignment="1" applyProtection="1">
      <alignment horizontal="distributed" vertical="center"/>
    </xf>
    <xf numFmtId="0" fontId="16" fillId="0" borderId="1" xfId="999" applyNumberFormat="1" applyFont="1" applyFill="1" applyBorder="1" applyAlignment="1" applyProtection="1">
      <alignment horizontal="distributed" vertical="center"/>
    </xf>
    <xf numFmtId="3" fontId="18" fillId="2" borderId="0" xfId="999" applyNumberFormat="1" applyFill="1" applyProtection="1">
      <alignment vertical="center"/>
    </xf>
    <xf numFmtId="198" fontId="16" fillId="0" borderId="0" xfId="999" applyNumberFormat="1" applyFont="1" applyFill="1" applyAlignment="1" applyProtection="1">
      <alignment horizontal="center" vertical="center" wrapText="1"/>
    </xf>
    <xf numFmtId="0" fontId="23" fillId="0" borderId="0" xfId="555" applyFont="1" applyFill="1" applyAlignment="1" applyProtection="1">
      <alignment horizontal="center" vertical="center"/>
    </xf>
    <xf numFmtId="0" fontId="18" fillId="0" borderId="0" xfId="888" applyAlignment="1"/>
    <xf numFmtId="0" fontId="52" fillId="0" borderId="0" xfId="888" applyFont="1" applyAlignment="1">
      <alignment horizontal="left" vertical="center" wrapText="1"/>
    </xf>
    <xf numFmtId="0" fontId="53" fillId="0" borderId="0" xfId="888" applyFont="1" applyAlignment="1">
      <alignment horizontal="right" vertical="center" wrapText="1"/>
    </xf>
    <xf numFmtId="0" fontId="53" fillId="0" borderId="0" xfId="888" applyFont="1" applyAlignment="1">
      <alignment wrapText="1"/>
    </xf>
    <xf numFmtId="0" fontId="54" fillId="0" borderId="0" xfId="888" applyFont="1" applyAlignment="1">
      <alignment horizontal="center" vertical="center" wrapText="1"/>
    </xf>
    <xf numFmtId="0" fontId="18" fillId="0" borderId="0" xfId="888" applyAlignment="1">
      <alignment vertical="center"/>
    </xf>
    <xf numFmtId="0" fontId="55" fillId="0" borderId="0" xfId="888" applyFont="1" applyAlignment="1"/>
    <xf numFmtId="0" fontId="56" fillId="0" borderId="0" xfId="888" applyFont="1" applyAlignment="1">
      <alignment horizontal="center"/>
    </xf>
    <xf numFmtId="201" fontId="56" fillId="0" borderId="0" xfId="888" applyNumberFormat="1" applyFont="1" applyAlignment="1">
      <alignment horizontal="center"/>
    </xf>
    <xf numFmtId="0" fontId="17" fillId="0" borderId="2" xfId="999" applyFont="1" applyFill="1" applyBorder="1" applyAlignment="1" applyProtection="1" quotePrefix="1">
      <alignment horizontal="left" vertical="center"/>
    </xf>
  </cellXfs>
  <cellStyles count="133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链接单元格 5" xfId="49"/>
    <cellStyle name="常规 440" xfId="50"/>
    <cellStyle name="常规 435" xfId="51"/>
    <cellStyle name="强调文字颜色 2 3 2" xfId="52"/>
    <cellStyle name="汇总 6" xfId="53"/>
    <cellStyle name="Accent5 9" xfId="54"/>
    <cellStyle name="部门 4" xfId="55"/>
    <cellStyle name="_ET_STYLE_NoName_00__Book1_1 2 2 2" xfId="56"/>
    <cellStyle name="常规 2 2 4" xfId="57"/>
    <cellStyle name="百分比 2 8 2" xfId="58"/>
    <cellStyle name="Accent1 5" xfId="59"/>
    <cellStyle name="好 3 2 2" xfId="60"/>
    <cellStyle name="args.style" xfId="61"/>
    <cellStyle name="常规 3 4 3" xfId="62"/>
    <cellStyle name="Accent2 - 40%" xfId="63"/>
    <cellStyle name="常规 26 2" xfId="64"/>
    <cellStyle name="常规 7 3" xfId="65"/>
    <cellStyle name="Accent6 4" xfId="66"/>
    <cellStyle name="好_0605石屏县 2 2" xfId="67"/>
    <cellStyle name="Input [yellow] 4" xfId="68"/>
    <cellStyle name="Accent2 - 60%" xfId="69"/>
    <cellStyle name="日期" xfId="70"/>
    <cellStyle name="60% - 强调文字颜色 6 3 2" xfId="71"/>
    <cellStyle name="差_Book1 2" xfId="72"/>
    <cellStyle name="Accent4 5" xfId="73"/>
    <cellStyle name="60% - 强调文字颜色 4 2 2 2" xfId="74"/>
    <cellStyle name="好_2007年地州资金往来对账表 3" xfId="75"/>
    <cellStyle name="60% - 强调文字颜色 2 3" xfId="76"/>
    <cellStyle name="常规 6" xfId="77"/>
    <cellStyle name="_ET_STYLE_NoName_00__Sheet3" xfId="78"/>
    <cellStyle name="Accent6 3" xfId="79"/>
    <cellStyle name="Accent5 - 60% 2 2" xfId="80"/>
    <cellStyle name="Accent3 4 2" xfId="81"/>
    <cellStyle name="百分比 7" xfId="82"/>
    <cellStyle name="解释性文本 2 2" xfId="83"/>
    <cellStyle name="常规 6 5" xfId="84"/>
    <cellStyle name="常规 4 2 2 3" xfId="85"/>
    <cellStyle name="常规 5 2" xfId="86"/>
    <cellStyle name="60% - 强调文字颜色 2 2 2" xfId="87"/>
    <cellStyle name="标题 1 5 2" xfId="88"/>
    <cellStyle name="Accent1 - 60% 2 2" xfId="89"/>
    <cellStyle name="百分比 4" xfId="90"/>
    <cellStyle name="百分比 5" xfId="91"/>
    <cellStyle name="常规 5 2 2" xfId="92"/>
    <cellStyle name="差 7" xfId="93"/>
    <cellStyle name="0,0_x000d__x000a_NA_x000d__x000a_" xfId="94"/>
    <cellStyle name="60% - 强调文字颜色 2 2 2 2" xfId="95"/>
    <cellStyle name="Accent4 2 2" xfId="96"/>
    <cellStyle name="Accent6 2" xfId="97"/>
    <cellStyle name="百分比 6" xfId="98"/>
    <cellStyle name="Accent6 5" xfId="99"/>
    <cellStyle name="40% - 强调文字颜色 4 2" xfId="100"/>
    <cellStyle name="常规 443" xfId="101"/>
    <cellStyle name="常规 8 3" xfId="102"/>
    <cellStyle name="常规 2 2 2 5" xfId="103"/>
    <cellStyle name="标题 4 5 3" xfId="104"/>
    <cellStyle name="PSHeading 4" xfId="105"/>
    <cellStyle name="差_0605石屏" xfId="106"/>
    <cellStyle name="60% - 强调文字颜色 4 2 3" xfId="107"/>
    <cellStyle name="输出 3 3" xfId="108"/>
    <cellStyle name="20% - 强调文字颜色 3 3" xfId="109"/>
    <cellStyle name="适中 8" xfId="110"/>
    <cellStyle name="常规 442" xfId="111"/>
    <cellStyle name="常规 8 2" xfId="112"/>
    <cellStyle name="链接单元格 7" xfId="113"/>
    <cellStyle name="常规 2 2 2 4" xfId="114"/>
    <cellStyle name="标题 4 5 2" xfId="115"/>
    <cellStyle name="千位分隔 6 2" xfId="116"/>
    <cellStyle name="编号 3 2" xfId="117"/>
    <cellStyle name="常规 428" xfId="118"/>
    <cellStyle name="常规 433" xfId="119"/>
    <cellStyle name="链接单元格 3" xfId="120"/>
    <cellStyle name="标题 5 4" xfId="121"/>
    <cellStyle name="Accent6 - 20% 2 2" xfId="122"/>
    <cellStyle name="汇总 3 3" xfId="123"/>
    <cellStyle name="常规 429" xfId="124"/>
    <cellStyle name="常规 434" xfId="125"/>
    <cellStyle name="链接单元格 4" xfId="126"/>
    <cellStyle name="差_11大理 2 2" xfId="127"/>
    <cellStyle name="Accent2 - 40% 2" xfId="128"/>
    <cellStyle name="检查单元格 3 4" xfId="129"/>
    <cellStyle name="PSChar" xfId="130"/>
    <cellStyle name="好_2008年地州对账表(国库资金）" xfId="131"/>
    <cellStyle name="Accent2 - 40% 3" xfId="132"/>
    <cellStyle name="常规 436" xfId="133"/>
    <cellStyle name="常规 441" xfId="134"/>
    <cellStyle name="链接单元格 6" xfId="135"/>
    <cellStyle name="计算 4" xfId="136"/>
    <cellStyle name="常规_exceltmp1 2" xfId="137"/>
    <cellStyle name="常规 2 5 3 2" xfId="138"/>
    <cellStyle name="60% - 强调文字颜色 5 2 2 2" xfId="139"/>
    <cellStyle name="标题 1 4 2" xfId="140"/>
    <cellStyle name="Accent6 6" xfId="141"/>
    <cellStyle name="_弱电系统设备配置报价清单" xfId="142"/>
    <cellStyle name="标题 1 4 3" xfId="143"/>
    <cellStyle name="Accent6 7" xfId="144"/>
    <cellStyle name="_Book1_2 2" xfId="145"/>
    <cellStyle name="Accent2 - 20% 2" xfId="146"/>
    <cellStyle name="常规 3 2 3 2" xfId="147"/>
    <cellStyle name="适中 5 2" xfId="148"/>
    <cellStyle name="常规 2 12 2" xfId="149"/>
    <cellStyle name="Accent2 - 20% 3" xfId="150"/>
    <cellStyle name="适中 5 3" xfId="151"/>
    <cellStyle name="_Book1_2 3" xfId="152"/>
    <cellStyle name="_ET_STYLE_NoName_00__Book1" xfId="153"/>
    <cellStyle name="_ET_STYLE_NoName_00_" xfId="154"/>
    <cellStyle name="_Book1_1" xfId="155"/>
    <cellStyle name="_20100326高清市院遂宁检察院1080P配置清单26日改" xfId="156"/>
    <cellStyle name="Accent2 - 20% 2 2" xfId="157"/>
    <cellStyle name="百分比 2 2 4" xfId="158"/>
    <cellStyle name="_Book1_2 2 2" xfId="159"/>
    <cellStyle name="常规 2 5 4 2" xfId="160"/>
    <cellStyle name="百分比 2 2 5" xfId="161"/>
    <cellStyle name="百分比 2 10 2" xfId="162"/>
    <cellStyle name="_Book1_2 2 3" xfId="163"/>
    <cellStyle name="百分比 2 2 4 2" xfId="164"/>
    <cellStyle name="_Book1_2 2 2 2" xfId="165"/>
    <cellStyle name="_Book1_3 2" xfId="166"/>
    <cellStyle name="超级链接 2 2" xfId="167"/>
    <cellStyle name="常规 2 7 2" xfId="168"/>
    <cellStyle name="_Book1" xfId="169"/>
    <cellStyle name="常规 3 2 3" xfId="170"/>
    <cellStyle name="Accent2 - 20%" xfId="171"/>
    <cellStyle name="适中 5" xfId="172"/>
    <cellStyle name="_Book1_2" xfId="173"/>
    <cellStyle name="常规 2 16" xfId="174"/>
    <cellStyle name="百分比 2 3 4" xfId="175"/>
    <cellStyle name="差_2008年地州对账表(国库资金） 3" xfId="176"/>
    <cellStyle name="_Book1_2 3 2" xfId="177"/>
    <cellStyle name="_Book1_2 4" xfId="178"/>
    <cellStyle name="超级链接 2" xfId="179"/>
    <cellStyle name="Accent1 4 2" xfId="180"/>
    <cellStyle name="_Book1_3" xfId="181"/>
    <cellStyle name="Accent5 - 60% 3" xfId="182"/>
    <cellStyle name="常规 2 3 3 2" xfId="183"/>
    <cellStyle name="_ET_STYLE_NoName_00__Book1_1" xfId="184"/>
    <cellStyle name="常规 2 3 3 2 2" xfId="185"/>
    <cellStyle name="_ET_STYLE_NoName_00__Book1_1 2" xfId="186"/>
    <cellStyle name="_ET_STYLE_NoName_00__Book1_1 2 2" xfId="187"/>
    <cellStyle name="_ET_STYLE_NoName_00__Book1_1 2 3" xfId="188"/>
    <cellStyle name="标题 2 2 2 2" xfId="189"/>
    <cellStyle name="Percent [2]" xfId="190"/>
    <cellStyle name="百分比 2 7 2" xfId="191"/>
    <cellStyle name="_ET_STYLE_NoName_00__Book1_1 3" xfId="192"/>
    <cellStyle name="超级链接" xfId="193"/>
    <cellStyle name="Accent1 4" xfId="194"/>
    <cellStyle name="_ET_STYLE_NoName_00__Book1_1 3 2" xfId="195"/>
    <cellStyle name="_ET_STYLE_NoName_00__Book1_1 4" xfId="196"/>
    <cellStyle name="Accent5 4" xfId="197"/>
    <cellStyle name="_关闭破产企业已移交地方管理中小学校退休教师情况明细表(1)" xfId="198"/>
    <cellStyle name="0,0_x005f_x000d__x005f_x000a_NA_x005f_x000d__x005f_x000a_" xfId="199"/>
    <cellStyle name="警告文本 4 2" xfId="200"/>
    <cellStyle name="20% - 强调文字颜色 1 2" xfId="201"/>
    <cellStyle name="常规 11 4" xfId="202"/>
    <cellStyle name="链接单元格 3 2 2" xfId="203"/>
    <cellStyle name="20% - 强调文字颜色 1 2 2" xfId="204"/>
    <cellStyle name="强调文字颜色 2 2 2 2" xfId="205"/>
    <cellStyle name="20% - 强调文字颜色 1 3" xfId="206"/>
    <cellStyle name="Accent1 - 20% 2" xfId="207"/>
    <cellStyle name="20% - 强调文字颜色 2 2" xfId="208"/>
    <cellStyle name="20% - 强调文字颜色 2 2 2" xfId="209"/>
    <cellStyle name="60% - 强调文字颜色 3 2 2 2" xfId="210"/>
    <cellStyle name="20% - 强调文字颜色 2 3" xfId="211"/>
    <cellStyle name="常规 3 2 5" xfId="212"/>
    <cellStyle name="20% - 强调文字颜色 3 2" xfId="213"/>
    <cellStyle name="适中 7" xfId="214"/>
    <cellStyle name="20% - 强调文字颜色 3 2 2" xfId="215"/>
    <cellStyle name="Mon閠aire_!!!GO" xfId="216"/>
    <cellStyle name="常规 3 3 5" xfId="217"/>
    <cellStyle name="20% - 强调文字颜色 4 2" xfId="218"/>
    <cellStyle name="常规 3 3 5 2" xfId="219"/>
    <cellStyle name="20% - 强调文字颜色 4 2 2" xfId="220"/>
    <cellStyle name="Accent6 - 60% 2 2" xfId="221"/>
    <cellStyle name="常规 3 3 6" xfId="222"/>
    <cellStyle name="20% - 强调文字颜色 4 3" xfId="223"/>
    <cellStyle name="20% - 强调文字颜色 5 2" xfId="224"/>
    <cellStyle name="20% - 强调文字颜色 5 2 2" xfId="225"/>
    <cellStyle name="20% - 强调文字颜色 5 3" xfId="226"/>
    <cellStyle name="20% - 强调文字颜色 6 2" xfId="227"/>
    <cellStyle name="20% - 强调文字颜色 6 2 2" xfId="228"/>
    <cellStyle name="Accent6 - 20% 3" xfId="229"/>
    <cellStyle name="20% - 强调文字颜色 6 3" xfId="230"/>
    <cellStyle name="解释性文本 3 2 2" xfId="231"/>
    <cellStyle name="40% - 强调文字颜色 1 2" xfId="232"/>
    <cellStyle name="常规 4 3 5" xfId="233"/>
    <cellStyle name="40% - 强调文字颜色 1 2 2" xfId="234"/>
    <cellStyle name="Accent1" xfId="235"/>
    <cellStyle name="常规 9 2" xfId="236"/>
    <cellStyle name="40% - 强调文字颜色 1 3" xfId="237"/>
    <cellStyle name="常规 2 3 2 4" xfId="238"/>
    <cellStyle name="40% - 强调文字颜色 2 2" xfId="239"/>
    <cellStyle name="常规 2 3 2 4 2" xfId="240"/>
    <cellStyle name="40% - 强调文字颜色 2 2 2" xfId="241"/>
    <cellStyle name="常规 2 3 2 5" xfId="242"/>
    <cellStyle name="40% - 强调文字颜色 2 3" xfId="243"/>
    <cellStyle name="常规 2 3 3 4" xfId="244"/>
    <cellStyle name="40% - 强调文字颜色 3 2" xfId="245"/>
    <cellStyle name="40% - 强调文字颜色 3 2 2" xfId="246"/>
    <cellStyle name="40% - 强调文字颜色 3 3" xfId="247"/>
    <cellStyle name="标题 4 4" xfId="248"/>
    <cellStyle name="千位分隔 5" xfId="249"/>
    <cellStyle name="40% - 强调文字颜色 4 2 2" xfId="250"/>
    <cellStyle name="常规_2007年云南省向人大报送政府收支预算表格式编制过程表 3 2" xfId="251"/>
    <cellStyle name="计算 3 3" xfId="252"/>
    <cellStyle name="Accent6 - 20% 2" xfId="253"/>
    <cellStyle name="40% - 强调文字颜色 4 3" xfId="254"/>
    <cellStyle name="好 2 3" xfId="255"/>
    <cellStyle name="40% - 强调文字颜色 5 2" xfId="256"/>
    <cellStyle name="60% - 强调文字颜色 4 3" xfId="257"/>
    <cellStyle name="计算 4 2 2" xfId="258"/>
    <cellStyle name="40% - 强调文字颜色 5 2 2" xfId="259"/>
    <cellStyle name="好 2 4" xfId="260"/>
    <cellStyle name="40% - 强调文字颜色 5 3" xfId="261"/>
    <cellStyle name="适中 2 2" xfId="262"/>
    <cellStyle name="百分比 2 9" xfId="263"/>
    <cellStyle name="标题 2 2 4" xfId="264"/>
    <cellStyle name="好 3 3" xfId="265"/>
    <cellStyle name="40% - 强调文字颜色 6 2" xfId="266"/>
    <cellStyle name="适中 2 2 2" xfId="267"/>
    <cellStyle name="百分比 2 9 2" xfId="268"/>
    <cellStyle name="Accent2 5" xfId="269"/>
    <cellStyle name="40% - 强调文字颜色 6 2 2" xfId="270"/>
    <cellStyle name="好 3 4" xfId="271"/>
    <cellStyle name="40% - 强调文字颜色 6 3" xfId="272"/>
    <cellStyle name="输出 3 4" xfId="273"/>
    <cellStyle name="Accent6 2 2" xfId="274"/>
    <cellStyle name="60% - 强调文字颜色 1 2" xfId="275"/>
    <cellStyle name="60% - 强调文字颜色 1 2 2" xfId="276"/>
    <cellStyle name="好 7" xfId="277"/>
    <cellStyle name="标题 3 2 4" xfId="278"/>
    <cellStyle name="商品名称 2 2" xfId="279"/>
    <cellStyle name="60% - 强调文字颜色 1 2 2 2" xfId="280"/>
    <cellStyle name="百分比 2 3 4 2" xfId="281"/>
    <cellStyle name="60% - 强调文字颜色 1 2 3" xfId="282"/>
    <cellStyle name="60% - 强调文字颜色 1 3" xfId="283"/>
    <cellStyle name="60% - 强调文字颜色 1 3 2" xfId="284"/>
    <cellStyle name="千位分隔 2 3" xfId="285"/>
    <cellStyle name="输出 4 4" xfId="286"/>
    <cellStyle name="常规 5" xfId="287"/>
    <cellStyle name="Accent6 3 2" xfId="288"/>
    <cellStyle name="60% - 强调文字颜色 2 2" xfId="289"/>
    <cellStyle name="Accent6 - 60%" xfId="290"/>
    <cellStyle name="常规 5 3" xfId="291"/>
    <cellStyle name="60% - 强调文字颜色 2 2 3" xfId="292"/>
    <cellStyle name="常规 6 2" xfId="293"/>
    <cellStyle name="注释 2" xfId="294"/>
    <cellStyle name="60% - 强调文字颜色 2 3 2" xfId="295"/>
    <cellStyle name="Accent6 4 2" xfId="296"/>
    <cellStyle name="60% - 强调文字颜色 3 2" xfId="297"/>
    <cellStyle name="60% - 强调文字颜色 3 2 2" xfId="298"/>
    <cellStyle name="60% - 强调文字颜色 3 2 3" xfId="299"/>
    <cellStyle name="Accent5 - 40% 2" xfId="300"/>
    <cellStyle name="60% - 强调文字颜色 3 3" xfId="301"/>
    <cellStyle name="Accent5 - 40% 2 2" xfId="302"/>
    <cellStyle name="60% - 强调文字颜色 3 3 2" xfId="303"/>
    <cellStyle name="汇总 7" xfId="304"/>
    <cellStyle name="Accent6 5 2" xfId="305"/>
    <cellStyle name="60% - 强调文字颜色 4 2" xfId="306"/>
    <cellStyle name="60% - 强调文字颜色 4 2 2" xfId="307"/>
    <cellStyle name="常规 20" xfId="308"/>
    <cellStyle name="常规 15" xfId="309"/>
    <cellStyle name="60% - 强调文字颜色 4 3 2" xfId="310"/>
    <cellStyle name="标题 1 4 2 2" xfId="311"/>
    <cellStyle name="60% - 强调文字颜色 5 2" xfId="312"/>
    <cellStyle name="常规_exceltmp1" xfId="313"/>
    <cellStyle name="常规 2 5 3" xfId="314"/>
    <cellStyle name="60% - 强调文字颜色 5 2 2" xfId="315"/>
    <cellStyle name="常规 2 2 2 3 2" xfId="316"/>
    <cellStyle name="百分比 2 10" xfId="317"/>
    <cellStyle name="常规 2 5 4" xfId="318"/>
    <cellStyle name="60% - 强调文字颜色 5 2 3" xfId="319"/>
    <cellStyle name="60% - 强调文字颜色 5 3" xfId="320"/>
    <cellStyle name="常规 2 6 3" xfId="321"/>
    <cellStyle name="60% - 强调文字颜色 5 3 2" xfId="322"/>
    <cellStyle name="RowLevel_0" xfId="323"/>
    <cellStyle name="60% - 强调文字颜色 6 2" xfId="324"/>
    <cellStyle name="强调文字颜色 5 2 3" xfId="325"/>
    <cellStyle name="Header2" xfId="326"/>
    <cellStyle name="60% - 强调文字颜色 6 2 2" xfId="327"/>
    <cellStyle name="Header2 2" xfId="328"/>
    <cellStyle name="60% - 强调文字颜色 6 2 2 2" xfId="329"/>
    <cellStyle name="60% - 强调文字颜色 6 2 3" xfId="330"/>
    <cellStyle name="60% - 强调文字颜色 6 3" xfId="331"/>
    <cellStyle name="6mal" xfId="332"/>
    <cellStyle name="Accent4 9" xfId="333"/>
    <cellStyle name="强调文字颜色 2 2 2" xfId="334"/>
    <cellStyle name="Accent1 - 20%" xfId="335"/>
    <cellStyle name="常规 2 3 3 3" xfId="336"/>
    <cellStyle name="Accent5 - 20%" xfId="337"/>
    <cellStyle name="Accent1 - 20% 2 2" xfId="338"/>
    <cellStyle name="Accent1 - 20% 3" xfId="339"/>
    <cellStyle name="标题 6 2 2" xfId="340"/>
    <cellStyle name="Accent6 9" xfId="341"/>
    <cellStyle name="Accent1 - 40%" xfId="342"/>
    <cellStyle name="Accent1 - 40% 2" xfId="343"/>
    <cellStyle name="Accent1 - 40% 2 2" xfId="344"/>
    <cellStyle name="PSHeading 3 2" xfId="345"/>
    <cellStyle name="Accent1 - 40% 3" xfId="346"/>
    <cellStyle name="Accent1 - 60%" xfId="347"/>
    <cellStyle name="标题 1 5" xfId="348"/>
    <cellStyle name="Accent1 - 60% 2" xfId="349"/>
    <cellStyle name="常规 17 2" xfId="350"/>
    <cellStyle name="注释 4 2 2" xfId="351"/>
    <cellStyle name="标题 1 6" xfId="352"/>
    <cellStyle name="Accent1 - 60% 3" xfId="353"/>
    <cellStyle name="Accent1 2" xfId="354"/>
    <cellStyle name="Date 3" xfId="355"/>
    <cellStyle name="Accent1 2 2" xfId="356"/>
    <cellStyle name="Currency [0]_!!!GO" xfId="357"/>
    <cellStyle name="Accent1 3" xfId="358"/>
    <cellStyle name="Accent1 3 2" xfId="359"/>
    <cellStyle name="常规 2" xfId="360"/>
    <cellStyle name="Accent1 5 2" xfId="361"/>
    <cellStyle name="sstot" xfId="362"/>
    <cellStyle name="部门 3 2" xfId="363"/>
    <cellStyle name="常规 2 2 3 2" xfId="364"/>
    <cellStyle name="Accent1 6" xfId="365"/>
    <cellStyle name="常规 2 2 3 3" xfId="366"/>
    <cellStyle name="Accent1 7" xfId="367"/>
    <cellStyle name="常规 2 2 3 4" xfId="368"/>
    <cellStyle name="差_1110洱源 2" xfId="369"/>
    <cellStyle name="Accent1 8" xfId="370"/>
    <cellStyle name="差_1110洱源 3" xfId="371"/>
    <cellStyle name="Accent1 9" xfId="372"/>
    <cellStyle name="常规 9 3" xfId="373"/>
    <cellStyle name="强调文字颜色 5 2 2 2" xfId="374"/>
    <cellStyle name="Header1 2" xfId="375"/>
    <cellStyle name="Accent2" xfId="376"/>
    <cellStyle name="输入 2 4" xfId="377"/>
    <cellStyle name="Accent2 - 40% 2 2" xfId="378"/>
    <cellStyle name="Accent2 - 60% 2" xfId="379"/>
    <cellStyle name="日期 2" xfId="380"/>
    <cellStyle name="Accent5 - 40% 3" xfId="381"/>
    <cellStyle name="Accent2 - 60% 2 2" xfId="382"/>
    <cellStyle name="日期 2 2" xfId="383"/>
    <cellStyle name="Accent2 - 60% 3" xfId="384"/>
    <cellStyle name="日期 3" xfId="385"/>
    <cellStyle name="Accent2 2" xfId="386"/>
    <cellStyle name="t" xfId="387"/>
    <cellStyle name="强调文字颜色 4 3" xfId="388"/>
    <cellStyle name="Accent2 2 2" xfId="389"/>
    <cellStyle name="Accent2 3" xfId="390"/>
    <cellStyle name="Accent2 3 2" xfId="391"/>
    <cellStyle name="Accent2 4" xfId="392"/>
    <cellStyle name="Accent2 4 2" xfId="393"/>
    <cellStyle name="百分比 2 9 2 2" xfId="394"/>
    <cellStyle name="Accent2 5 2" xfId="395"/>
    <cellStyle name="常规 2 2 11" xfId="396"/>
    <cellStyle name="百分比 2 9 3" xfId="397"/>
    <cellStyle name="Date" xfId="398"/>
    <cellStyle name="常规 2 2 4 2" xfId="399"/>
    <cellStyle name="Accent2 6" xfId="400"/>
    <cellStyle name="Accent2 7" xfId="401"/>
    <cellStyle name="Accent2 8" xfId="402"/>
    <cellStyle name="Accent2 9" xfId="403"/>
    <cellStyle name="Accent3" xfId="404"/>
    <cellStyle name="Milliers_!!!GO" xfId="405"/>
    <cellStyle name="Accent5 2" xfId="406"/>
    <cellStyle name="Accent3 - 20%" xfId="407"/>
    <cellStyle name="标题 1 3" xfId="408"/>
    <cellStyle name="常规 2 2 7" xfId="409"/>
    <cellStyle name="百分比 4 3" xfId="410"/>
    <cellStyle name="Accent5 2 2" xfId="411"/>
    <cellStyle name="Accent3 - 20% 2" xfId="412"/>
    <cellStyle name="差_0605石屏 3" xfId="413"/>
    <cellStyle name="汇总 3" xfId="414"/>
    <cellStyle name="Accent5 6" xfId="415"/>
    <cellStyle name="标题 1 3 2" xfId="416"/>
    <cellStyle name="Accent3 - 20% 2 2" xfId="417"/>
    <cellStyle name="标题 1 4" xfId="418"/>
    <cellStyle name="Accent3 - 20% 3" xfId="419"/>
    <cellStyle name="Mon閠aire [0]_!!!GO" xfId="420"/>
    <cellStyle name="好_0502通海县" xfId="421"/>
    <cellStyle name="Accent4 3 2" xfId="422"/>
    <cellStyle name="Accent3 - 40%" xfId="423"/>
    <cellStyle name="Accent3 - 40% 2" xfId="424"/>
    <cellStyle name="Accent3 - 40% 2 2" xfId="425"/>
    <cellStyle name="Accent4 - 60%" xfId="426"/>
    <cellStyle name="捠壿 [0.00]_Region Orders (2)" xfId="427"/>
    <cellStyle name="常规 15 2 2" xfId="428"/>
    <cellStyle name="百分比 2 6 2" xfId="429"/>
    <cellStyle name="Accent3 - 40% 3" xfId="430"/>
    <cellStyle name="Accent4 5 2" xfId="431"/>
    <cellStyle name="Accent3 - 60%" xfId="432"/>
    <cellStyle name="好_M01-1 3" xfId="433"/>
    <cellStyle name="Accent3 - 60% 2" xfId="434"/>
    <cellStyle name="编号" xfId="435"/>
    <cellStyle name="Accent3 - 60% 2 2" xfId="436"/>
    <cellStyle name="常规 17 2 2" xfId="437"/>
    <cellStyle name="Accent3 - 60% 3" xfId="438"/>
    <cellStyle name="Accent3 2" xfId="439"/>
    <cellStyle name="comma zerodec" xfId="440"/>
    <cellStyle name="Accent3 2 2" xfId="441"/>
    <cellStyle name="Accent3 3" xfId="442"/>
    <cellStyle name="Accent3 3 2" xfId="443"/>
    <cellStyle name="Accent3 4" xfId="444"/>
    <cellStyle name="解释性文本 2" xfId="445"/>
    <cellStyle name="Accent3 5" xfId="446"/>
    <cellStyle name="解释性文本 3" xfId="447"/>
    <cellStyle name="Accent3 5 2" xfId="448"/>
    <cellStyle name="解释性文本 3 2" xfId="449"/>
    <cellStyle name="Moneda_96 Risk" xfId="450"/>
    <cellStyle name="常规 2 2 5 2" xfId="451"/>
    <cellStyle name="Accent3 6" xfId="452"/>
    <cellStyle name="解释性文本 4" xfId="453"/>
    <cellStyle name="差 2" xfId="454"/>
    <cellStyle name="解释性文本 5" xfId="455"/>
    <cellStyle name="Accent3 7" xfId="456"/>
    <cellStyle name="差 3" xfId="457"/>
    <cellStyle name="解释性文本 6" xfId="458"/>
    <cellStyle name="Accent3 8" xfId="459"/>
    <cellStyle name="百分比 2" xfId="460"/>
    <cellStyle name="常规 2 7 3 2" xfId="461"/>
    <cellStyle name="差 4" xfId="462"/>
    <cellStyle name="解释性文本 7" xfId="463"/>
    <cellStyle name="Accent3 9" xfId="464"/>
    <cellStyle name="Accent4" xfId="465"/>
    <cellStyle name="百分比 2 2 2" xfId="466"/>
    <cellStyle name="差 4 2 2" xfId="467"/>
    <cellStyle name="Accent4 - 20%" xfId="468"/>
    <cellStyle name="百分比 2 2 2 2" xfId="469"/>
    <cellStyle name="常规 2 4 2 4" xfId="470"/>
    <cellStyle name="Accent4 - 20% 2" xfId="471"/>
    <cellStyle name="百分比 2 2 2 2 2" xfId="472"/>
    <cellStyle name="Accent4 - 20% 2 2" xfId="473"/>
    <cellStyle name="强调 2 2" xfId="474"/>
    <cellStyle name="百分比 2 2 2 3" xfId="475"/>
    <cellStyle name="Accent4 - 20% 3" xfId="476"/>
    <cellStyle name="百分比 2 4 2" xfId="477"/>
    <cellStyle name="Accent4 - 40%" xfId="478"/>
    <cellStyle name="输入 4" xfId="479"/>
    <cellStyle name="百分比 2 4 2 2" xfId="480"/>
    <cellStyle name="Accent6 - 40%" xfId="481"/>
    <cellStyle name="常规 3 3" xfId="482"/>
    <cellStyle name="Accent4 - 40% 2" xfId="483"/>
    <cellStyle name="输入 4 2" xfId="484"/>
    <cellStyle name="商品名称 4" xfId="485"/>
    <cellStyle name="Accent6 - 40% 2" xfId="486"/>
    <cellStyle name="常规 3 3 2" xfId="487"/>
    <cellStyle name="Accent4 - 40% 2 2" xfId="488"/>
    <cellStyle name="输入 4 2 2" xfId="489"/>
    <cellStyle name="常规 3 4" xfId="490"/>
    <cellStyle name="Accent4 - 40% 3" xfId="491"/>
    <cellStyle name="输入 4 3" xfId="492"/>
    <cellStyle name="Accent4 - 60% 2" xfId="493"/>
    <cellStyle name="标题 7 4" xfId="494"/>
    <cellStyle name="Accent4 - 60% 2 2" xfId="495"/>
    <cellStyle name="Accent4 - 60% 3" xfId="496"/>
    <cellStyle name="PSSpacer" xfId="497"/>
    <cellStyle name="Accent6" xfId="498"/>
    <cellStyle name="Accent4 2" xfId="499"/>
    <cellStyle name="New Times Roman" xfId="500"/>
    <cellStyle name="Accent4 3" xfId="501"/>
    <cellStyle name="Accent4 4" xfId="502"/>
    <cellStyle name="Accent4 4 2" xfId="503"/>
    <cellStyle name="PSHeading 5" xfId="504"/>
    <cellStyle name="借出原因" xfId="505"/>
    <cellStyle name="标题 1 2 2" xfId="506"/>
    <cellStyle name="常规 2 2 6 2" xfId="507"/>
    <cellStyle name="Accent4 6" xfId="508"/>
    <cellStyle name="百分比 4 2 2" xfId="509"/>
    <cellStyle name="标题 1 2 3" xfId="510"/>
    <cellStyle name="Accent4 7" xfId="511"/>
    <cellStyle name="Accent4 8" xfId="512"/>
    <cellStyle name="标题 1 2 4" xfId="513"/>
    <cellStyle name="Accent5" xfId="514"/>
    <cellStyle name="Accent5 - 20% 2" xfId="515"/>
    <cellStyle name="常规 2 3 3 3 2" xfId="516"/>
    <cellStyle name="Accent5 - 20% 2 2" xfId="517"/>
    <cellStyle name="Accent5 - 20% 3" xfId="518"/>
    <cellStyle name="Input [yellow] 2 2 2" xfId="519"/>
    <cellStyle name="Accent5 - 40%" xfId="520"/>
    <cellStyle name="Accent5 - 60%" xfId="521"/>
    <cellStyle name="标题 2 3 3" xfId="522"/>
    <cellStyle name="好 4 2" xfId="523"/>
    <cellStyle name="常规 12" xfId="524"/>
    <cellStyle name="Accent5 - 60% 2" xfId="525"/>
    <cellStyle name="好 4 2 2" xfId="526"/>
    <cellStyle name="常规 12 2" xfId="527"/>
    <cellStyle name="Accent5 3" xfId="528"/>
    <cellStyle name="Category" xfId="529"/>
    <cellStyle name="Accent5 3 2" xfId="530"/>
    <cellStyle name="Category 2" xfId="531"/>
    <cellStyle name="标题 2 3" xfId="532"/>
    <cellStyle name="Accent5 4 2" xfId="533"/>
    <cellStyle name="Comma [0]_!!!GO" xfId="534"/>
    <cellStyle name="标题 3 3" xfId="535"/>
    <cellStyle name="Accent5 5" xfId="536"/>
    <cellStyle name="汇总 2" xfId="537"/>
    <cellStyle name="差_0605石屏 2" xfId="538"/>
    <cellStyle name="Accent5 5 2" xfId="539"/>
    <cellStyle name="汇总 2 2" xfId="540"/>
    <cellStyle name="差_0605石屏 2 2" xfId="541"/>
    <cellStyle name="Accent5 7" xfId="542"/>
    <cellStyle name="汇总 4" xfId="543"/>
    <cellStyle name="标题 1 3 3" xfId="544"/>
    <cellStyle name="Accent5 8" xfId="545"/>
    <cellStyle name="汇总 5" xfId="546"/>
    <cellStyle name="百分比 2 3 2 2 2" xfId="547"/>
    <cellStyle name="标题 1 3 4" xfId="548"/>
    <cellStyle name="Accent6 - 20%" xfId="549"/>
    <cellStyle name="Accent6 - 40% 2 2" xfId="550"/>
    <cellStyle name="标题 3 4 4" xfId="551"/>
    <cellStyle name="Accent6 - 40% 3" xfId="552"/>
    <cellStyle name="ColLevel_0" xfId="553"/>
    <cellStyle name="常规 3 3 3" xfId="554"/>
    <cellStyle name="常规_2007年云南省向人大报送政府收支预算表格式编制过程表" xfId="555"/>
    <cellStyle name="Accent6 - 60% 2" xfId="556"/>
    <cellStyle name="Accent6 - 60% 3" xfId="557"/>
    <cellStyle name="Accent6 8" xfId="558"/>
    <cellStyle name="标题 1 4 4" xfId="559"/>
    <cellStyle name="Comma_!!!GO" xfId="560"/>
    <cellStyle name="百分比 2 4 3" xfId="561"/>
    <cellStyle name="Currency_!!!GO" xfId="562"/>
    <cellStyle name="标题 3 3 2" xfId="563"/>
    <cellStyle name="分级显示列_1_Book1" xfId="564"/>
    <cellStyle name="Currency1" xfId="565"/>
    <cellStyle name="标题 2 3 4" xfId="566"/>
    <cellStyle name="好 4 3" xfId="567"/>
    <cellStyle name="常规 13" xfId="568"/>
    <cellStyle name="Date 2" xfId="569"/>
    <cellStyle name="常规 2 2 11 2" xfId="570"/>
    <cellStyle name="Date 2 2" xfId="571"/>
    <cellStyle name="Dollar (zero dec)" xfId="572"/>
    <cellStyle name="差_0502通海县 3" xfId="573"/>
    <cellStyle name="Grey" xfId="574"/>
    <cellStyle name="常规 5 2 2 2" xfId="575"/>
    <cellStyle name="百分比 5 2" xfId="576"/>
    <cellStyle name="常规 2 3 6" xfId="577"/>
    <cellStyle name="标题 2 2" xfId="578"/>
    <cellStyle name="Header1" xfId="579"/>
    <cellStyle name="强调文字颜色 5 2 2" xfId="580"/>
    <cellStyle name="Header2 2 2" xfId="581"/>
    <cellStyle name="Header2 3" xfId="582"/>
    <cellStyle name="Input [yellow]" xfId="583"/>
    <cellStyle name="千位分隔 2 4" xfId="584"/>
    <cellStyle name="Input [yellow] 2" xfId="585"/>
    <cellStyle name="千位分隔 2 4 2" xfId="586"/>
    <cellStyle name="Input [yellow] 2 2" xfId="587"/>
    <cellStyle name="Input [yellow] 2 3" xfId="588"/>
    <cellStyle name="常规 4 3 4 2" xfId="589"/>
    <cellStyle name="Input [yellow] 3" xfId="590"/>
    <cellStyle name="Input [yellow] 3 2" xfId="591"/>
    <cellStyle name="Input Cells" xfId="592"/>
    <cellStyle name="强调文字颜色 3 3" xfId="593"/>
    <cellStyle name="常规 2 10" xfId="594"/>
    <cellStyle name="Linked Cells" xfId="595"/>
    <cellStyle name="Millares [0]_96 Risk" xfId="596"/>
    <cellStyle name="标题 6 3" xfId="597"/>
    <cellStyle name="Millares_96 Risk" xfId="598"/>
    <cellStyle name="常规 2 2 2 2" xfId="599"/>
    <cellStyle name="部门 2 2" xfId="600"/>
    <cellStyle name="常规 10 41 2" xfId="601"/>
    <cellStyle name="Milliers [0]_!!!GO" xfId="602"/>
    <cellStyle name="千位分隔 2 3 2" xfId="603"/>
    <cellStyle name="Moneda [0]_96 Risk" xfId="604"/>
    <cellStyle name="Month" xfId="605"/>
    <cellStyle name="标题 1 2 2 2" xfId="606"/>
    <cellStyle name="数量 3" xfId="607"/>
    <cellStyle name="数量 3 2" xfId="608"/>
    <cellStyle name="Month 2" xfId="609"/>
    <cellStyle name="no dec" xfId="610"/>
    <cellStyle name="PSHeading 2" xfId="611"/>
    <cellStyle name="百分比 10" xfId="612"/>
    <cellStyle name="no dec 2" xfId="613"/>
    <cellStyle name="PSHeading 2 2" xfId="614"/>
    <cellStyle name="no dec 2 2" xfId="615"/>
    <cellStyle name="PSHeading 2 2 2" xfId="616"/>
    <cellStyle name="常规 101 3" xfId="617"/>
    <cellStyle name="常规 450" xfId="618"/>
    <cellStyle name="no dec 3" xfId="619"/>
    <cellStyle name="PSHeading 2 3" xfId="620"/>
    <cellStyle name="百分比 3 3 2" xfId="621"/>
    <cellStyle name="Normal - Style1" xfId="622"/>
    <cellStyle name="Normal_!!!GO" xfId="623"/>
    <cellStyle name="百分比 2 5 2" xfId="624"/>
    <cellStyle name="per.style" xfId="625"/>
    <cellStyle name="PSInt" xfId="626"/>
    <cellStyle name="常规 2 4" xfId="627"/>
    <cellStyle name="输入 3 3" xfId="628"/>
    <cellStyle name="常规 2 9 3" xfId="629"/>
    <cellStyle name="Percent [2] 2" xfId="630"/>
    <cellStyle name="常规 94" xfId="631"/>
    <cellStyle name="t_HVAC Equipment (3)" xfId="632"/>
    <cellStyle name="常规 2 3 4" xfId="633"/>
    <cellStyle name="Percent_!!!GO" xfId="634"/>
    <cellStyle name="Pourcentage_pldt" xfId="635"/>
    <cellStyle name="常规 2 3 2 3 2" xfId="636"/>
    <cellStyle name="解释性文本 2 3" xfId="637"/>
    <cellStyle name="百分比 8" xfId="638"/>
    <cellStyle name="标题 5" xfId="639"/>
    <cellStyle name="强调文字颜色 4 2" xfId="640"/>
    <cellStyle name="PSChar 2" xfId="641"/>
    <cellStyle name="PSDate" xfId="642"/>
    <cellStyle name="PSHeading 3 3" xfId="643"/>
    <cellStyle name="编号 2 2" xfId="644"/>
    <cellStyle name="PSDate 2" xfId="645"/>
    <cellStyle name="编号 2 2 2" xfId="646"/>
    <cellStyle name="PSDec" xfId="647"/>
    <cellStyle name="标题 4 4 2 2" xfId="648"/>
    <cellStyle name="常规 10" xfId="649"/>
    <cellStyle name="PSDec 2" xfId="650"/>
    <cellStyle name="编号 4" xfId="651"/>
    <cellStyle name="常规 16 2" xfId="652"/>
    <cellStyle name="PSHeading" xfId="653"/>
    <cellStyle name="PSHeading 2 2 3" xfId="654"/>
    <cellStyle name="常规 451" xfId="655"/>
    <cellStyle name="PSHeading 2 4" xfId="656"/>
    <cellStyle name="PSHeading 3" xfId="657"/>
    <cellStyle name="PSInt 2" xfId="658"/>
    <cellStyle name="常规 2 4 2" xfId="659"/>
    <cellStyle name="常规 2 9 3 2" xfId="660"/>
    <cellStyle name="PSSpacer 2" xfId="661"/>
    <cellStyle name="输入 3" xfId="662"/>
    <cellStyle name="常规 2 9" xfId="663"/>
    <cellStyle name="sstot 2" xfId="664"/>
    <cellStyle name="Standard_AREAS" xfId="665"/>
    <cellStyle name="强调文字颜色 4 3 2" xfId="666"/>
    <cellStyle name="t 2" xfId="667"/>
    <cellStyle name="常规 2 3 4 2" xfId="668"/>
    <cellStyle name="t_HVAC Equipment (3) 2" xfId="669"/>
    <cellStyle name="百分比 2 11" xfId="670"/>
    <cellStyle name="千位分隔 2 2" xfId="671"/>
    <cellStyle name="百分比 2 3 5" xfId="672"/>
    <cellStyle name="百分比 2 11 2" xfId="673"/>
    <cellStyle name="解释性文本 2 2 2" xfId="674"/>
    <cellStyle name="百分比 7 2" xfId="675"/>
    <cellStyle name="千位分隔 3" xfId="676"/>
    <cellStyle name="标题 4 2" xfId="677"/>
    <cellStyle name="百分比 2 12" xfId="678"/>
    <cellStyle name="标题 10" xfId="679"/>
    <cellStyle name="差 4 2" xfId="680"/>
    <cellStyle name="百分比 2 2" xfId="681"/>
    <cellStyle name="百分比 2 2 3" xfId="682"/>
    <cellStyle name="百分比 2 2 3 2" xfId="683"/>
    <cellStyle name="百分比 2 3" xfId="684"/>
    <cellStyle name="常规_Sheet3" xfId="685"/>
    <cellStyle name="百分比 2 3 2" xfId="686"/>
    <cellStyle name="常规 2 14" xfId="687"/>
    <cellStyle name="百分比 2 3 2 2" xfId="688"/>
    <cellStyle name="常规 2 14 2" xfId="689"/>
    <cellStyle name="百分比 2 3 2 3" xfId="690"/>
    <cellStyle name="百分比 2 3 3" xfId="691"/>
    <cellStyle name="常规 2 15" xfId="692"/>
    <cellStyle name="百分比 2 3 3 2" xfId="693"/>
    <cellStyle name="百分比 2 4" xfId="694"/>
    <cellStyle name="百分比 2 4 3 2" xfId="695"/>
    <cellStyle name="百分比 2 4 4" xfId="696"/>
    <cellStyle name="百分比 2 5" xfId="697"/>
    <cellStyle name="常规 15 2" xfId="698"/>
    <cellStyle name="百分比 2 6" xfId="699"/>
    <cellStyle name="标题 2 2 2" xfId="700"/>
    <cellStyle name="常规 15 3" xfId="701"/>
    <cellStyle name="百分比 2 7" xfId="702"/>
    <cellStyle name="标题 2 2 3" xfId="703"/>
    <cellStyle name="百分比 2 8" xfId="704"/>
    <cellStyle name="百分比 3" xfId="705"/>
    <cellStyle name="百分比 3 2" xfId="706"/>
    <cellStyle name="百分比 3 2 2" xfId="707"/>
    <cellStyle name="百分比 3 3" xfId="708"/>
    <cellStyle name="编号 2" xfId="709"/>
    <cellStyle name="百分比 3 4" xfId="710"/>
    <cellStyle name="标题 1 2" xfId="711"/>
    <cellStyle name="常规 2 2 6" xfId="712"/>
    <cellStyle name="百分比 4 2" xfId="713"/>
    <cellStyle name="标题 3 2" xfId="714"/>
    <cellStyle name="百分比 6 2" xfId="715"/>
    <cellStyle name="百分比 8 2" xfId="716"/>
    <cellStyle name="标题 5 2" xfId="717"/>
    <cellStyle name="解释性文本 2 4" xfId="718"/>
    <cellStyle name="百分比 9" xfId="719"/>
    <cellStyle name="标题 6" xfId="720"/>
    <cellStyle name="百分比 9 2" xfId="721"/>
    <cellStyle name="标题 6 2" xfId="722"/>
    <cellStyle name="捠壿_Region Orders (2)" xfId="723"/>
    <cellStyle name="标题1 4" xfId="724"/>
    <cellStyle name="编号 2 3" xfId="725"/>
    <cellStyle name="编号 3" xfId="726"/>
    <cellStyle name="标题 1 3 2 2" xfId="727"/>
    <cellStyle name="标题 1 5 3" xfId="728"/>
    <cellStyle name="标题 2 4 2" xfId="729"/>
    <cellStyle name="标题 1 7" xfId="730"/>
    <cellStyle name="常规 17 3" xfId="731"/>
    <cellStyle name="标题 2 3 2" xfId="732"/>
    <cellStyle name="常规 11" xfId="733"/>
    <cellStyle name="标题 2 3 2 2" xfId="734"/>
    <cellStyle name="常规 11 2" xfId="735"/>
    <cellStyle name="标题 2 4" xfId="736"/>
    <cellStyle name="标题 2 4 2 2" xfId="737"/>
    <cellStyle name="好 5 2" xfId="738"/>
    <cellStyle name="标题 3 2 2 2" xfId="739"/>
    <cellStyle name="标题 2 4 3" xfId="740"/>
    <cellStyle name="标题 2 4 4" xfId="741"/>
    <cellStyle name="标题 2 5" xfId="742"/>
    <cellStyle name="标题 2 7" xfId="743"/>
    <cellStyle name="常规 18 3" xfId="744"/>
    <cellStyle name="标题 2 5 2" xfId="745"/>
    <cellStyle name="标题 2 5 3" xfId="746"/>
    <cellStyle name="标题 2 6" xfId="747"/>
    <cellStyle name="常规 5 42" xfId="748"/>
    <cellStyle name="常规 18 2" xfId="749"/>
    <cellStyle name="好 5" xfId="750"/>
    <cellStyle name="标题 3 2 2" xfId="751"/>
    <cellStyle name="好 6" xfId="752"/>
    <cellStyle name="标题 3 2 3" xfId="753"/>
    <cellStyle name="标题 3 3 2 2" xfId="754"/>
    <cellStyle name="标题 3 4 3" xfId="755"/>
    <cellStyle name="标题 3 3 3" xfId="756"/>
    <cellStyle name="商品名称 3 2" xfId="757"/>
    <cellStyle name="标题 3 3 4" xfId="758"/>
    <cellStyle name="标题 3 4" xfId="759"/>
    <cellStyle name="标题 3 4 2" xfId="760"/>
    <cellStyle name="标题 3 4 2 2" xfId="761"/>
    <cellStyle name="标题 4 4 3" xfId="762"/>
    <cellStyle name="标题 3 5" xfId="763"/>
    <cellStyle name="标题 3 5 2" xfId="764"/>
    <cellStyle name="常规 9" xfId="765"/>
    <cellStyle name="标题 3 5 3" xfId="766"/>
    <cellStyle name="标题 3 6" xfId="767"/>
    <cellStyle name="常规 19 2" xfId="768"/>
    <cellStyle name="数量 2 2 2" xfId="769"/>
    <cellStyle name="标题 3 7" xfId="770"/>
    <cellStyle name="常规 19 3" xfId="771"/>
    <cellStyle name="千位分隔 3 2" xfId="772"/>
    <cellStyle name="标题 4 2 2" xfId="773"/>
    <cellStyle name="千位分隔 3 2 2" xfId="774"/>
    <cellStyle name="标题 4 2 2 2" xfId="775"/>
    <cellStyle name="千位分隔 3 3" xfId="776"/>
    <cellStyle name="标题 4 2 3" xfId="777"/>
    <cellStyle name="标题 4 2 4" xfId="778"/>
    <cellStyle name="千位分隔 4" xfId="779"/>
    <cellStyle name="标题 4 3" xfId="780"/>
    <cellStyle name="千位分隔 4 2" xfId="781"/>
    <cellStyle name="标题 4 3 2" xfId="782"/>
    <cellStyle name="标题 4 3 2 2" xfId="783"/>
    <cellStyle name="标题 4 3 3" xfId="784"/>
    <cellStyle name="标题 4 3 4" xfId="785"/>
    <cellStyle name="千位分隔 5 2" xfId="786"/>
    <cellStyle name="标题 4 4 2" xfId="787"/>
    <cellStyle name="标题 4 4 4" xfId="788"/>
    <cellStyle name="千位分隔 6" xfId="789"/>
    <cellStyle name="标题 4 5" xfId="790"/>
    <cellStyle name="千位分隔 7" xfId="791"/>
    <cellStyle name="标题 4 6" xfId="792"/>
    <cellStyle name="差_1110洱源" xfId="793"/>
    <cellStyle name="常规 25 2" xfId="794"/>
    <cellStyle name="千位分隔 8" xfId="795"/>
    <cellStyle name="标题 4 7" xfId="796"/>
    <cellStyle name="标题 5 2 2" xfId="797"/>
    <cellStyle name="标题 5 3" xfId="798"/>
    <cellStyle name="标题 6 4" xfId="799"/>
    <cellStyle name="标题 7" xfId="800"/>
    <cellStyle name="标题 7 2" xfId="801"/>
    <cellStyle name="标题 7 2 2" xfId="802"/>
    <cellStyle name="标题 7 3" xfId="803"/>
    <cellStyle name="标题 8" xfId="804"/>
    <cellStyle name="常规 2 7" xfId="805"/>
    <cellStyle name="标题 8 2" xfId="806"/>
    <cellStyle name="输入 2" xfId="807"/>
    <cellStyle name="常规 2 8" xfId="808"/>
    <cellStyle name="标题 8 3" xfId="809"/>
    <cellStyle name="标题 9" xfId="810"/>
    <cellStyle name="标题1" xfId="811"/>
    <cellStyle name="常规 2 2 2 2 2 2" xfId="812"/>
    <cellStyle name="标题1 2" xfId="813"/>
    <cellStyle name="好_0605石屏 3" xfId="814"/>
    <cellStyle name="标题1 2 2" xfId="815"/>
    <cellStyle name="标题1 2 2 2" xfId="816"/>
    <cellStyle name="差 5 2" xfId="817"/>
    <cellStyle name="标题1 2 3" xfId="818"/>
    <cellStyle name="标题1 3" xfId="819"/>
    <cellStyle name="标题1 3 2" xfId="820"/>
    <cellStyle name="表标题" xfId="821"/>
    <cellStyle name="表标题 2" xfId="822"/>
    <cellStyle name="部门" xfId="823"/>
    <cellStyle name="常规 2 2" xfId="824"/>
    <cellStyle name="部门 2" xfId="825"/>
    <cellStyle name="常规 10 41" xfId="826"/>
    <cellStyle name="常规 2 2 2" xfId="827"/>
    <cellStyle name="部门 2 2 2" xfId="828"/>
    <cellStyle name="常规 2 2 2 2 2" xfId="829"/>
    <cellStyle name="部门 2 3" xfId="830"/>
    <cellStyle name="常规 2 2 2 3" xfId="831"/>
    <cellStyle name="部门 3" xfId="832"/>
    <cellStyle name="常规 2 2 3" xfId="833"/>
    <cellStyle name="解释性文本 5 2" xfId="834"/>
    <cellStyle name="差 2 2" xfId="835"/>
    <cellStyle name="差 2 2 2" xfId="836"/>
    <cellStyle name="解释性文本 5 3" xfId="837"/>
    <cellStyle name="差 2 3" xfId="838"/>
    <cellStyle name="差 2 4" xfId="839"/>
    <cellStyle name="差 3 2" xfId="840"/>
    <cellStyle name="警告文本 6" xfId="841"/>
    <cellStyle name="差 3 2 2" xfId="842"/>
    <cellStyle name="差_0605石屏县" xfId="843"/>
    <cellStyle name="差 3 3" xfId="844"/>
    <cellStyle name="差 3 4" xfId="845"/>
    <cellStyle name="差 4 3" xfId="846"/>
    <cellStyle name="差 4 4" xfId="847"/>
    <cellStyle name="差 5" xfId="848"/>
    <cellStyle name="差 5 3" xfId="849"/>
    <cellStyle name="差_0502通海县 2 2" xfId="850"/>
    <cellStyle name="差 6" xfId="851"/>
    <cellStyle name="差 8" xfId="852"/>
    <cellStyle name="常规 5 2 3" xfId="853"/>
    <cellStyle name="差_0502通海县" xfId="854"/>
    <cellStyle name="差_0502通海县 2" xfId="855"/>
    <cellStyle name="差_0605石屏县 2" xfId="856"/>
    <cellStyle name="差_0605石屏县 2 2" xfId="857"/>
    <cellStyle name="差_0605石屏县 3" xfId="858"/>
    <cellStyle name="差_1110洱源 2 2" xfId="859"/>
    <cellStyle name="差_11大理" xfId="860"/>
    <cellStyle name="差_11大理 2" xfId="861"/>
    <cellStyle name="差_11大理 3" xfId="862"/>
    <cellStyle name="常规 2 2 3 2 2" xfId="863"/>
    <cellStyle name="差_2007年地州资金往来对账表" xfId="864"/>
    <cellStyle name="差_2007年地州资金往来对账表 2" xfId="865"/>
    <cellStyle name="差_2007年地州资金往来对账表 2 2" xfId="866"/>
    <cellStyle name="差_2007年地州资金往来对账表 3" xfId="867"/>
    <cellStyle name="常规 28" xfId="868"/>
    <cellStyle name="差_2008年地州对账表(国库资金）" xfId="869"/>
    <cellStyle name="差_2008年地州对账表(国库资金） 2" xfId="870"/>
    <cellStyle name="适中 3" xfId="871"/>
    <cellStyle name="差_2008年地州对账表(国库资金） 2 2" xfId="872"/>
    <cellStyle name="差_Book1" xfId="873"/>
    <cellStyle name="常规 2 3" xfId="874"/>
    <cellStyle name="差_M01-1" xfId="875"/>
    <cellStyle name="输入 3 2" xfId="876"/>
    <cellStyle name="常规 2 9 2" xfId="877"/>
    <cellStyle name="常规 2 3 2" xfId="878"/>
    <cellStyle name="昗弨_Pacific Region P&amp;L" xfId="879"/>
    <cellStyle name="差_M01-1 2" xfId="880"/>
    <cellStyle name="输入 3 2 2" xfId="881"/>
    <cellStyle name="常规 2 9 2 2" xfId="882"/>
    <cellStyle name="差_M01-1 2 2" xfId="883"/>
    <cellStyle name="常规 2 3 2 2" xfId="884"/>
    <cellStyle name="差_M01-1 3" xfId="885"/>
    <cellStyle name="常规 2 3 3" xfId="886"/>
    <cellStyle name="常规 10 2" xfId="887"/>
    <cellStyle name="常规 10 2 2" xfId="888"/>
    <cellStyle name="常规 10 2 2 2" xfId="889"/>
    <cellStyle name="常规 3 3 2 3" xfId="890"/>
    <cellStyle name="汇总 6 2" xfId="891"/>
    <cellStyle name="常规 10 2 3" xfId="892"/>
    <cellStyle name="常规 10 2_报预算局：2016年云南省及省本级1-7月社保基金预算执行情况表（0823）" xfId="893"/>
    <cellStyle name="常规 10 3" xfId="894"/>
    <cellStyle name="常规 11 2 2" xfId="895"/>
    <cellStyle name="常规 11 3" xfId="896"/>
    <cellStyle name="常规 11 3 2" xfId="897"/>
    <cellStyle name="常规 430" xfId="898"/>
    <cellStyle name="常规 13 2" xfId="899"/>
    <cellStyle name="好 4 4" xfId="900"/>
    <cellStyle name="常规 14" xfId="901"/>
    <cellStyle name="常规 14 2" xfId="902"/>
    <cellStyle name="检查单元格 2 2 2" xfId="903"/>
    <cellStyle name="常规 21" xfId="904"/>
    <cellStyle name="常规 16" xfId="905"/>
    <cellStyle name="注释 4 2" xfId="906"/>
    <cellStyle name="常规 22" xfId="907"/>
    <cellStyle name="常规 17" xfId="908"/>
    <cellStyle name="分级显示行_1_Book1" xfId="909"/>
    <cellStyle name="常规 6 4 2" xfId="910"/>
    <cellStyle name="常规 4 2 2 2 2" xfId="911"/>
    <cellStyle name="注释 4 3" xfId="912"/>
    <cellStyle name="常规 23" xfId="913"/>
    <cellStyle name="常规 18" xfId="914"/>
    <cellStyle name="常规 5 42 2" xfId="915"/>
    <cellStyle name="常规 18 2 2" xfId="916"/>
    <cellStyle name="注释 4 4" xfId="917"/>
    <cellStyle name="常规 24" xfId="918"/>
    <cellStyle name="常规 19" xfId="919"/>
    <cellStyle name="常规 19 10" xfId="920"/>
    <cellStyle name="常规 19 2 2" xfId="921"/>
    <cellStyle name="适中 3 3" xfId="922"/>
    <cellStyle name="强调文字颜色 3 3 2" xfId="923"/>
    <cellStyle name="常规 2 10 2" xfId="924"/>
    <cellStyle name="常规 2 11" xfId="925"/>
    <cellStyle name="适中 4 3" xfId="926"/>
    <cellStyle name="常规 2 11 2" xfId="927"/>
    <cellStyle name="常规 2 12" xfId="928"/>
    <cellStyle name="常规 2 13" xfId="929"/>
    <cellStyle name="常规 2 13 2" xfId="930"/>
    <cellStyle name="常规 2 2 2 2 3" xfId="931"/>
    <cellStyle name="强调文字颜色 1 2" xfId="932"/>
    <cellStyle name="常规 2 2 2 4 2" xfId="933"/>
    <cellStyle name="常规 2 2 3 3 2" xfId="934"/>
    <cellStyle name="常规 2 2 5" xfId="935"/>
    <cellStyle name="数量" xfId="936"/>
    <cellStyle name="常规 2 3 2 2 2" xfId="937"/>
    <cellStyle name="数量 2" xfId="938"/>
    <cellStyle name="常规 2 3 2 2 2 2" xfId="939"/>
    <cellStyle name="常规 2 3 2 2 3" xfId="940"/>
    <cellStyle name="常规 2 3 2 3" xfId="941"/>
    <cellStyle name="常规 2 3 5" xfId="942"/>
    <cellStyle name="常规 2 3 5 2" xfId="943"/>
    <cellStyle name="常规 2 4 2 2" xfId="944"/>
    <cellStyle name="常规 2 4 2 2 2" xfId="945"/>
    <cellStyle name="输出 2 2 2" xfId="946"/>
    <cellStyle name="常规 2 4 2 3" xfId="947"/>
    <cellStyle name="常规 2 4 2 3 2" xfId="948"/>
    <cellStyle name="常规 2 4 3" xfId="949"/>
    <cellStyle name="常规 2 4 3 2" xfId="950"/>
    <cellStyle name="常规 2 4 4" xfId="951"/>
    <cellStyle name="常规 2 4 4 2" xfId="952"/>
    <cellStyle name="常规 2 4 5" xfId="953"/>
    <cellStyle name="常规 7 2 2" xfId="954"/>
    <cellStyle name="常规 2 5" xfId="955"/>
    <cellStyle name="输入 3 4" xfId="956"/>
    <cellStyle name="好_2008年地州对账表(国库资金） 2" xfId="957"/>
    <cellStyle name="常规 2 9 4" xfId="958"/>
    <cellStyle name="常规 2 5 2" xfId="959"/>
    <cellStyle name="检查单元格 6" xfId="960"/>
    <cellStyle name="常规 2 5 2 2" xfId="961"/>
    <cellStyle name="常规 2 5 2 2 2" xfId="962"/>
    <cellStyle name="输出 3 2 2" xfId="963"/>
    <cellStyle name="检查单元格 7" xfId="964"/>
    <cellStyle name="常规 2 5 2 3" xfId="965"/>
    <cellStyle name="常规 2 5 5" xfId="966"/>
    <cellStyle name="千位分隔 2" xfId="967"/>
    <cellStyle name="常规 7 3 2" xfId="968"/>
    <cellStyle name="常规 2 6" xfId="969"/>
    <cellStyle name="常规 2 6 2" xfId="970"/>
    <cellStyle name="常规 2 6 2 2" xfId="971"/>
    <cellStyle name="常规 2 6 2 2 2" xfId="972"/>
    <cellStyle name="常规 2 6 3 2" xfId="973"/>
    <cellStyle name="检查单元格 3 2 2" xfId="974"/>
    <cellStyle name="常规 2 6 4" xfId="975"/>
    <cellStyle name="常规 2 6 4 2" xfId="976"/>
    <cellStyle name="常规 2 7 3" xfId="977"/>
    <cellStyle name="输入 2 2" xfId="978"/>
    <cellStyle name="常规 2 8 2" xfId="979"/>
    <cellStyle name="常规 30" xfId="980"/>
    <cellStyle name="常规 25" xfId="981"/>
    <cellStyle name="常规 26" xfId="982"/>
    <cellStyle name="常规 27" xfId="983"/>
    <cellStyle name="常规 29" xfId="984"/>
    <cellStyle name="输出 4 2" xfId="985"/>
    <cellStyle name="常规 3" xfId="986"/>
    <cellStyle name="输出 4 2 2" xfId="987"/>
    <cellStyle name="常规 3 2" xfId="988"/>
    <cellStyle name="适中 4" xfId="989"/>
    <cellStyle name="常规 3 2 2" xfId="990"/>
    <cellStyle name="适中 4 2" xfId="991"/>
    <cellStyle name="常规 3 2 2 2" xfId="992"/>
    <cellStyle name="适中 6" xfId="993"/>
    <cellStyle name="常规 3 2 4" xfId="994"/>
    <cellStyle name="常规 3 2 4 2" xfId="995"/>
    <cellStyle name="常规 3 3 2 2" xfId="996"/>
    <cellStyle name="常规 3 3 2 2 2" xfId="997"/>
    <cellStyle name="常规 3 3 3 2" xfId="998"/>
    <cellStyle name="常规_2007年云南省向人大报送政府收支预算表格式编制过程表 2" xfId="999"/>
    <cellStyle name="常规 3 3 4" xfId="1000"/>
    <cellStyle name="强调 3" xfId="1001"/>
    <cellStyle name="常规 3 3 4 2" xfId="1002"/>
    <cellStyle name="常规 3 4 2" xfId="1003"/>
    <cellStyle name="检查单元格 2 4" xfId="1004"/>
    <cellStyle name="常规 3 4 2 2" xfId="1005"/>
    <cellStyle name="常规 3 5" xfId="1006"/>
    <cellStyle name="常规 3 5 2" xfId="1007"/>
    <cellStyle name="常规 3 6" xfId="1008"/>
    <cellStyle name="常规 3 6 2" xfId="1009"/>
    <cellStyle name="常规 3 7" xfId="1010"/>
    <cellStyle name="常规 3 8" xfId="1011"/>
    <cellStyle name="常规 3_Book1" xfId="1012"/>
    <cellStyle name="输出 4 3" xfId="1013"/>
    <cellStyle name="常规 4" xfId="1014"/>
    <cellStyle name="常规 4 2" xfId="1015"/>
    <cellStyle name="常规 4 4" xfId="1016"/>
    <cellStyle name="常规 4 2 2" xfId="1017"/>
    <cellStyle name="常规 6 4" xfId="1018"/>
    <cellStyle name="常规 4 2 2 2" xfId="1019"/>
    <cellStyle name="常规 4 5" xfId="1020"/>
    <cellStyle name="常规 4 2 3" xfId="1021"/>
    <cellStyle name="常规 7 4" xfId="1022"/>
    <cellStyle name="常规 4 2 3 2" xfId="1023"/>
    <cellStyle name="常规 4 2 4" xfId="1024"/>
    <cellStyle name="常规 4 6" xfId="1025"/>
    <cellStyle name="常规 4 2 4 2" xfId="1026"/>
    <cellStyle name="常规 4 6 2" xfId="1027"/>
    <cellStyle name="常规 439" xfId="1028"/>
    <cellStyle name="常规 444" xfId="1029"/>
    <cellStyle name="常规 8 4" xfId="1030"/>
    <cellStyle name="常规 4 2 5" xfId="1031"/>
    <cellStyle name="常规 4 7" xfId="1032"/>
    <cellStyle name="常规 4 3" xfId="1033"/>
    <cellStyle name="常规 4 3 2" xfId="1034"/>
    <cellStyle name="常规 5 4" xfId="1035"/>
    <cellStyle name="常规 4 3 2 2" xfId="1036"/>
    <cellStyle name="常规 5 4 2" xfId="1037"/>
    <cellStyle name="常规 4 3 2 2 2" xfId="1038"/>
    <cellStyle name="常规 4 3 2 3" xfId="1039"/>
    <cellStyle name="常规 4 3 3" xfId="1040"/>
    <cellStyle name="常规 5 5" xfId="1041"/>
    <cellStyle name="常规 4 3 3 2" xfId="1042"/>
    <cellStyle name="常规 4 3 4" xfId="1043"/>
    <cellStyle name="常规 431" xfId="1044"/>
    <cellStyle name="常规 432" xfId="1045"/>
    <cellStyle name="链接单元格 2" xfId="1046"/>
    <cellStyle name="常规 448" xfId="1047"/>
    <cellStyle name="好_1110洱源 2 2" xfId="1048"/>
    <cellStyle name="常规 449" xfId="1049"/>
    <cellStyle name="常规 452" xfId="1050"/>
    <cellStyle name="常规 5 2 3 2" xfId="1051"/>
    <cellStyle name="常规 5 2 4" xfId="1052"/>
    <cellStyle name="常规 5 3 2" xfId="1053"/>
    <cellStyle name="常规 6 2 2" xfId="1054"/>
    <cellStyle name="常规 6 3" xfId="1055"/>
    <cellStyle name="常规 6 3 2" xfId="1056"/>
    <cellStyle name="常规 6 3 2 2" xfId="1057"/>
    <cellStyle name="常规 6 3 3" xfId="1058"/>
    <cellStyle name="常规 7" xfId="1059"/>
    <cellStyle name="常规 7 2" xfId="1060"/>
    <cellStyle name="常规 8" xfId="1061"/>
    <cellStyle name="常规 9 2 2" xfId="1062"/>
    <cellStyle name="注释 7" xfId="1063"/>
    <cellStyle name="常规 9 2 2 2" xfId="1064"/>
    <cellStyle name="常规 9 2 3" xfId="1065"/>
    <cellStyle name="注释 8" xfId="1066"/>
    <cellStyle name="常规 9 3 2" xfId="1067"/>
    <cellStyle name="常规 9 4" xfId="1068"/>
    <cellStyle name="常规 9 5" xfId="1069"/>
    <cellStyle name="常规 95" xfId="1070"/>
    <cellStyle name="常规_2004年基金预算(二稿)" xfId="1071"/>
    <cellStyle name="常规_2007年云南省向人大报送政府收支预算表格式编制过程表 2 2" xfId="1072"/>
    <cellStyle name="计算 2 3" xfId="1073"/>
    <cellStyle name="常规_2007年云南省向人大报送政府收支预算表格式编制过程表 2 2 2" xfId="1074"/>
    <cellStyle name="数量 4" xfId="1075"/>
    <cellStyle name="常规_2007年云南省向人大报送政府收支预算表格式编制过程表 2 3" xfId="1076"/>
    <cellStyle name="计算 2 4" xfId="1077"/>
    <cellStyle name="常规_2007年云南省向人大报送政府收支预算表格式编制过程表 2 4 2" xfId="1078"/>
    <cellStyle name="超级链接 3" xfId="1079"/>
    <cellStyle name="超链接 2" xfId="1080"/>
    <cellStyle name="超链接 2 2" xfId="1081"/>
    <cellStyle name="超链接 2 2 2" xfId="1082"/>
    <cellStyle name="超链接 3" xfId="1083"/>
    <cellStyle name="超链接 3 2" xfId="1084"/>
    <cellStyle name="超链接 4" xfId="1085"/>
    <cellStyle name="超链接 4 2" xfId="1086"/>
    <cellStyle name="好 2" xfId="1087"/>
    <cellStyle name="好 2 2" xfId="1088"/>
    <cellStyle name="好 2 2 2" xfId="1089"/>
    <cellStyle name="好 3" xfId="1090"/>
    <cellStyle name="好 3 2" xfId="1091"/>
    <cellStyle name="好 4" xfId="1092"/>
    <cellStyle name="好 5 3" xfId="1093"/>
    <cellStyle name="好 8" xfId="1094"/>
    <cellStyle name="商品名称 2 3" xfId="1095"/>
    <cellStyle name="好_2008年地州对账表(国库资金） 2 2" xfId="1096"/>
    <cellStyle name="好_0502通海县 2" xfId="1097"/>
    <cellStyle name="好_0502通海县 2 2" xfId="1098"/>
    <cellStyle name="好_0502通海县 3" xfId="1099"/>
    <cellStyle name="好_0605石屏" xfId="1100"/>
    <cellStyle name="好_0605石屏 2" xfId="1101"/>
    <cellStyle name="好_0605石屏 2 2" xfId="1102"/>
    <cellStyle name="好_0605石屏县" xfId="1103"/>
    <cellStyle name="好_0605石屏县 2" xfId="1104"/>
    <cellStyle name="好_0605石屏县 3" xfId="1105"/>
    <cellStyle name="好_1110洱源" xfId="1106"/>
    <cellStyle name="解释性文本 4 3" xfId="1107"/>
    <cellStyle name="好_1110洱源 2" xfId="1108"/>
    <cellStyle name="解释性文本 4 4" xfId="1109"/>
    <cellStyle name="好_1110洱源 3" xfId="1110"/>
    <cellStyle name="好_11大理" xfId="1111"/>
    <cellStyle name="好_11大理 2" xfId="1112"/>
    <cellStyle name="好_11大理 2 2" xfId="1113"/>
    <cellStyle name="好_11大理 3" xfId="1114"/>
    <cellStyle name="好_M01-1 2" xfId="1115"/>
    <cellStyle name="好_2007年地州资金往来对账表" xfId="1116"/>
    <cellStyle name="好_2007年地州资金往来对账表 2" xfId="1117"/>
    <cellStyle name="好_2007年地州资金往来对账表 2 2" xfId="1118"/>
    <cellStyle name="好_2008年地州对账表(国库资金） 3" xfId="1119"/>
    <cellStyle name="好_Book1" xfId="1120"/>
    <cellStyle name="好_Book1 2" xfId="1121"/>
    <cellStyle name="好_M01-1" xfId="1122"/>
    <cellStyle name="好_M01-1 2 2" xfId="1123"/>
    <cellStyle name="后继超级链接" xfId="1124"/>
    <cellStyle name="后继超级链接 2" xfId="1125"/>
    <cellStyle name="后继超级链接 2 2" xfId="1126"/>
    <cellStyle name="后继超级链接 3" xfId="1127"/>
    <cellStyle name="汇总 2 2 2" xfId="1128"/>
    <cellStyle name="汇总 8" xfId="1129"/>
    <cellStyle name="汇总 2 2 2 2" xfId="1130"/>
    <cellStyle name="警告文本 2 2 2" xfId="1131"/>
    <cellStyle name="汇总 2 2 3" xfId="1132"/>
    <cellStyle name="汇总 2 3" xfId="1133"/>
    <cellStyle name="检查单元格 2" xfId="1134"/>
    <cellStyle name="汇总 2 3 2" xfId="1135"/>
    <cellStyle name="检查单元格 2 2" xfId="1136"/>
    <cellStyle name="汇总 2 4" xfId="1137"/>
    <cellStyle name="检查单元格 3" xfId="1138"/>
    <cellStyle name="汇总 2 4 2" xfId="1139"/>
    <cellStyle name="检查单元格 3 2" xfId="1140"/>
    <cellStyle name="汇总 2 5" xfId="1141"/>
    <cellStyle name="检查单元格 4" xfId="1142"/>
    <cellStyle name="汇总 3 2" xfId="1143"/>
    <cellStyle name="汇总 3 2 2" xfId="1144"/>
    <cellStyle name="汇总 3 2 2 2" xfId="1145"/>
    <cellStyle name="警告文本 3 2 2" xfId="1146"/>
    <cellStyle name="汇总 3 2 3" xfId="1147"/>
    <cellStyle name="汇总 3 3 2" xfId="1148"/>
    <cellStyle name="汇总 3 4" xfId="1149"/>
    <cellStyle name="汇总 3 4 2" xfId="1150"/>
    <cellStyle name="汇总 3 5" xfId="1151"/>
    <cellStyle name="汇总 4 2" xfId="1152"/>
    <cellStyle name="汇总 4 2 2" xfId="1153"/>
    <cellStyle name="汇总 4 2 2 2" xfId="1154"/>
    <cellStyle name="警告文本 4 2 2" xfId="1155"/>
    <cellStyle name="汇总 4 2 3" xfId="1156"/>
    <cellStyle name="汇总 4 3" xfId="1157"/>
    <cellStyle name="汇总 4 3 2" xfId="1158"/>
    <cellStyle name="汇总 4 4" xfId="1159"/>
    <cellStyle name="汇总 4 4 2" xfId="1160"/>
    <cellStyle name="汇总 4 5" xfId="1161"/>
    <cellStyle name="汇总 5 2" xfId="1162"/>
    <cellStyle name="汇总 5 2 2" xfId="1163"/>
    <cellStyle name="汇总 5 3" xfId="1164"/>
    <cellStyle name="汇总 5 3 2" xfId="1165"/>
    <cellStyle name="千分位_97-917" xfId="1166"/>
    <cellStyle name="汇总 5 4" xfId="1167"/>
    <cellStyle name="汇总 7 2" xfId="1168"/>
    <cellStyle name="汇总 8 2" xfId="1169"/>
    <cellStyle name="计算 2" xfId="1170"/>
    <cellStyle name="计算 2 2" xfId="1171"/>
    <cellStyle name="计算 2 2 2" xfId="1172"/>
    <cellStyle name="计算 3" xfId="1173"/>
    <cellStyle name="计算 3 2" xfId="1174"/>
    <cellStyle name="计算 3 2 2" xfId="1175"/>
    <cellStyle name="计算 3 4" xfId="1176"/>
    <cellStyle name="计算 4 2" xfId="1177"/>
    <cellStyle name="计算 4 3" xfId="1178"/>
    <cellStyle name="计算 4 4" xfId="1179"/>
    <cellStyle name="计算 5" xfId="1180"/>
    <cellStyle name="计算 5 2" xfId="1181"/>
    <cellStyle name="计算 5 3" xfId="1182"/>
    <cellStyle name="计算 6" xfId="1183"/>
    <cellStyle name="计算 7" xfId="1184"/>
    <cellStyle name="计算 8" xfId="1185"/>
    <cellStyle name="检查单元格 2 3" xfId="1186"/>
    <cellStyle name="检查单元格 3 3" xfId="1187"/>
    <cellStyle name="检查单元格 4 2" xfId="1188"/>
    <cellStyle name="检查单元格 4 2 2" xfId="1189"/>
    <cellStyle name="检查单元格 4 3" xfId="1190"/>
    <cellStyle name="检查单元格 4 4" xfId="1191"/>
    <cellStyle name="检查单元格 5" xfId="1192"/>
    <cellStyle name="检查单元格 5 2" xfId="1193"/>
    <cellStyle name="检查单元格 5 3" xfId="1194"/>
    <cellStyle name="检查单元格 8" xfId="1195"/>
    <cellStyle name="解释性文本 3 3" xfId="1196"/>
    <cellStyle name="解释性文本 3 4" xfId="1197"/>
    <cellStyle name="解释性文本 4 2" xfId="1198"/>
    <cellStyle name="解释性文本 4 2 2" xfId="1199"/>
    <cellStyle name="借出原因 2" xfId="1200"/>
    <cellStyle name="借出原因 2 2" xfId="1201"/>
    <cellStyle name="借出原因 2 2 2" xfId="1202"/>
    <cellStyle name="借出原因 2 3" xfId="1203"/>
    <cellStyle name="借出原因 3" xfId="1204"/>
    <cellStyle name="借出原因 3 2" xfId="1205"/>
    <cellStyle name="借出原因 4" xfId="1206"/>
    <cellStyle name="警告文本 2" xfId="1207"/>
    <cellStyle name="警告文本 2 2" xfId="1208"/>
    <cellStyle name="警告文本 2 3" xfId="1209"/>
    <cellStyle name="警告文本 2 4" xfId="1210"/>
    <cellStyle name="警告文本 3" xfId="1211"/>
    <cellStyle name="警告文本 3 2" xfId="1212"/>
    <cellStyle name="警告文本 3 3" xfId="1213"/>
    <cellStyle name="警告文本 3 4" xfId="1214"/>
    <cellStyle name="警告文本 4" xfId="1215"/>
    <cellStyle name="警告文本 4 3" xfId="1216"/>
    <cellStyle name="警告文本 4 4" xfId="1217"/>
    <cellStyle name="警告文本 5" xfId="1218"/>
    <cellStyle name="警告文本 5 2" xfId="1219"/>
    <cellStyle name="警告文本 5 3" xfId="1220"/>
    <cellStyle name="警告文本 7" xfId="1221"/>
    <cellStyle name="链接单元格 2 2" xfId="1222"/>
    <cellStyle name="链接单元格 2 2 2" xfId="1223"/>
    <cellStyle name="链接单元格 2 3" xfId="1224"/>
    <cellStyle name="链接单元格 2 4" xfId="1225"/>
    <cellStyle name="链接单元格 3 2" xfId="1226"/>
    <cellStyle name="链接单元格 3 3" xfId="1227"/>
    <cellStyle name="链接单元格 3 4" xfId="1228"/>
    <cellStyle name="链接单元格 4 2" xfId="1229"/>
    <cellStyle name="链接单元格 4 2 2" xfId="1230"/>
    <cellStyle name="链接单元格 4 3" xfId="1231"/>
    <cellStyle name="链接单元格 4 4" xfId="1232"/>
    <cellStyle name="链接单元格 5 2" xfId="1233"/>
    <cellStyle name="链接单元格 5 3" xfId="1234"/>
    <cellStyle name="普通_97-917" xfId="1235"/>
    <cellStyle name="输入 8" xfId="1236"/>
    <cellStyle name="千分位[0]_laroux" xfId="1237"/>
    <cellStyle name="千位分隔 11" xfId="1238"/>
    <cellStyle name="千位[0]_ 方正PC" xfId="1239"/>
    <cellStyle name="常规_表样--2016年1至7月云南省及省本级地方财政收支执行情况（国资预算）全省数据与国库一致send预算局826" xfId="1240"/>
    <cellStyle name="千位_ 方正PC" xfId="1241"/>
    <cellStyle name="千位分隔 11 2" xfId="1242"/>
    <cellStyle name="千位分隔 2 2 2" xfId="1243"/>
    <cellStyle name="千位分隔 4 6" xfId="1244"/>
    <cellStyle name="千位分隔 4 6 2" xfId="1245"/>
    <cellStyle name="千位分隔 7 2" xfId="1246"/>
    <cellStyle name="千位分隔 8 2" xfId="1247"/>
    <cellStyle name="千位分隔 9" xfId="1248"/>
    <cellStyle name="强调文字颜色 4 2 2 2" xfId="1249"/>
    <cellStyle name="强调 1" xfId="1250"/>
    <cellStyle name="强调 1 2" xfId="1251"/>
    <cellStyle name="强调 2" xfId="1252"/>
    <cellStyle name="强调 3 2" xfId="1253"/>
    <cellStyle name="强调文字颜色 1 2 2" xfId="1254"/>
    <cellStyle name="强调文字颜色 1 2 2 2" xfId="1255"/>
    <cellStyle name="强调文字颜色 1 2 3" xfId="1256"/>
    <cellStyle name="强调文字颜色 1 3" xfId="1257"/>
    <cellStyle name="强调文字颜色 6 2 2 2" xfId="1258"/>
    <cellStyle name="强调文字颜色 1 3 2" xfId="1259"/>
    <cellStyle name="强调文字颜色 2 2" xfId="1260"/>
    <cellStyle name="强调文字颜色 2 2 3" xfId="1261"/>
    <cellStyle name="强调文字颜色 2 3" xfId="1262"/>
    <cellStyle name="强调文字颜色 3 2" xfId="1263"/>
    <cellStyle name="强调文字颜色 3 2 2" xfId="1264"/>
    <cellStyle name="适中 2 3" xfId="1265"/>
    <cellStyle name="强调文字颜色 3 2 2 2" xfId="1266"/>
    <cellStyle name="强调文字颜色 3 2 3" xfId="1267"/>
    <cellStyle name="适中 2 4" xfId="1268"/>
    <cellStyle name="强调文字颜色 4 2 2" xfId="1269"/>
    <cellStyle name="强调文字颜色 4 2 3" xfId="1270"/>
    <cellStyle name="强调文字颜色 5 2" xfId="1271"/>
    <cellStyle name="强调文字颜色 5 3" xfId="1272"/>
    <cellStyle name="强调文字颜色 5 3 2" xfId="1273"/>
    <cellStyle name="强调文字颜色 6 2" xfId="1274"/>
    <cellStyle name="强调文字颜色 6 2 2" xfId="1275"/>
    <cellStyle name="强调文字颜色 6 2 3" xfId="1276"/>
    <cellStyle name="强调文字颜色 6 3" xfId="1277"/>
    <cellStyle name="强调文字颜色 6 3 2" xfId="1278"/>
    <cellStyle name="日期 2 2 2" xfId="1279"/>
    <cellStyle name="日期 2 3" xfId="1280"/>
    <cellStyle name="日期 3 2" xfId="1281"/>
    <cellStyle name="日期 4" xfId="1282"/>
    <cellStyle name="商品名称" xfId="1283"/>
    <cellStyle name="商品名称 2" xfId="1284"/>
    <cellStyle name="商品名称 2 2 2" xfId="1285"/>
    <cellStyle name="商品名称 3" xfId="1286"/>
    <cellStyle name="适中 2" xfId="1287"/>
    <cellStyle name="适中 3 2" xfId="1288"/>
    <cellStyle name="适中 3 2 2" xfId="1289"/>
    <cellStyle name="适中 3 4" xfId="1290"/>
    <cellStyle name="适中 4 2 2" xfId="1291"/>
    <cellStyle name="适中 4 4" xfId="1292"/>
    <cellStyle name="输出 2" xfId="1293"/>
    <cellStyle name="输出 2 2" xfId="1294"/>
    <cellStyle name="输出 2 3" xfId="1295"/>
    <cellStyle name="输出 2 4" xfId="1296"/>
    <cellStyle name="输出 3" xfId="1297"/>
    <cellStyle name="输出 3 2" xfId="1298"/>
    <cellStyle name="输出 4" xfId="1299"/>
    <cellStyle name="输出 5" xfId="1300"/>
    <cellStyle name="输出 5 2" xfId="1301"/>
    <cellStyle name="寘嬫愗傝_Region Orders (2)" xfId="1302"/>
    <cellStyle name="输出 5 3" xfId="1303"/>
    <cellStyle name="输出 6" xfId="1304"/>
    <cellStyle name="输出 7" xfId="1305"/>
    <cellStyle name="输出 8" xfId="1306"/>
    <cellStyle name="输入 2 2 2" xfId="1307"/>
    <cellStyle name="输入 2 3" xfId="1308"/>
    <cellStyle name="输入 4 4" xfId="1309"/>
    <cellStyle name="输入 5" xfId="1310"/>
    <cellStyle name="输入 5 2" xfId="1311"/>
    <cellStyle name="输入 5 3" xfId="1312"/>
    <cellStyle name="输入 6" xfId="1313"/>
    <cellStyle name="输入 7" xfId="1314"/>
    <cellStyle name="数量 2 2" xfId="1315"/>
    <cellStyle name="数量 2 3" xfId="1316"/>
    <cellStyle name="未定义" xfId="1317"/>
    <cellStyle name="样式 1" xfId="1318"/>
    <cellStyle name="寘嬫愗傝 [0.00]_Region Orders (2)" xfId="1319"/>
    <cellStyle name="注释 2 2" xfId="1320"/>
    <cellStyle name="注释 2 2 2" xfId="1321"/>
    <cellStyle name="注释 2 3" xfId="1322"/>
    <cellStyle name="注释 2 4" xfId="1323"/>
    <cellStyle name="注释 3" xfId="1324"/>
    <cellStyle name="注释 3 2" xfId="1325"/>
    <cellStyle name="注释 3 2 2" xfId="1326"/>
    <cellStyle name="注释 3 3" xfId="1327"/>
    <cellStyle name="注释 3 4" xfId="1328"/>
    <cellStyle name="注释 4" xfId="1329"/>
    <cellStyle name="注释 5" xfId="1330"/>
    <cellStyle name="注释 5 2" xfId="1331"/>
    <cellStyle name="注释 5 3" xfId="1332"/>
    <cellStyle name="注释 6" xfId="1333"/>
    <cellStyle name="Normal" xfId="1334"/>
    <cellStyle name="TextStyle" xfId="1335"/>
  </cellStyles>
  <dxfs count="4">
    <dxf>
      <font>
        <color indexed="9"/>
      </font>
    </dxf>
    <dxf>
      <font>
        <b val="1"/>
        <i val="0"/>
      </font>
    </dxf>
    <dxf>
      <font>
        <color indexed="10"/>
      </font>
    </dxf>
    <dxf>
      <font>
        <b val="0"/>
        <color indexed="9"/>
      </font>
    </dxf>
  </dxf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7" Type="http://schemas.openxmlformats.org/officeDocument/2006/relationships/styles" Target="styles.xml"/><Relationship Id="rId26" Type="http://schemas.openxmlformats.org/officeDocument/2006/relationships/sharedStrings" Target="sharedStrings.xml"/><Relationship Id="rId25" Type="http://schemas.openxmlformats.org/officeDocument/2006/relationships/theme" Target="theme/theme1.xml"/><Relationship Id="rId24" Type="http://schemas.openxmlformats.org/officeDocument/2006/relationships/externalLink" Target="externalLinks/externalLink3.xml"/><Relationship Id="rId23" Type="http://schemas.openxmlformats.org/officeDocument/2006/relationships/externalLink" Target="externalLinks/externalLink2.xml"/><Relationship Id="rId22" Type="http://schemas.openxmlformats.org/officeDocument/2006/relationships/externalLink" Target="externalLinks/externalLink1.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kylin/&#19979;&#36733;///10.124.6.233/&#20840;&#20307;&#20154;&#21592;/02&#24179;&#34913;&#22788;/01&#36130;&#21147;&#21450;&#39044;&#20915;&#31639;&#25253;&#21578;/2018&#24180;/&#24180;&#21021;&#20154;&#20195;&#20250;/&#36807;&#31243;/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kylin/&#19979;&#36733;///10.124.6.233/&#20840;&#20307;&#20154;&#21592;/02&#24179;&#34913;&#22788;/01&#36130;&#21147;&#21450;&#39044;&#20915;&#31639;&#25253;&#21578;/2018&#24180;/&#24180;&#21021;&#20154;&#20195;&#20250;/&#36807;&#31243;/RecoveredExternalLink2"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ome/kylin/&#19979;&#36733;//Users/Administrator/Desktop/&#39044;&#31639;&#33609;&#26696;/&#26131;&#38376;&#21439;2023&#24180;&#22320;&#26041;&#36130;&#25919;&#39044;&#31639;&#25191;&#34892;&#24773;&#20917;&#21644;2024&#24180;&#22320;&#26041;&#36130;&#25919;&#39044;&#31639;&#33609;&#26696;.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SW-TEO"/>
      <sheetName val="中央"/>
      <sheetName val="Open"/>
      <sheetName val="Toolbox"/>
      <sheetName val="国家"/>
      <sheetName val="G.1R-Shou COP Gf"/>
      <sheetName val="Financ. Overview"/>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 val="Main"/>
      <sheetName val="Sheet1"/>
      <sheetName val="eqpmad2"/>
      <sheetName val="基本支出经济分类透视"/>
      <sheetName val="L24"/>
      <sheetName val="中央"/>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封面"/>
      <sheetName val="目录"/>
      <sheetName val="校验表"/>
      <sheetName val="01-1"/>
      <sheetName val="01-2"/>
      <sheetName val="02"/>
      <sheetName val="03-1"/>
      <sheetName val="03-2"/>
      <sheetName val="04"/>
      <sheetName val="05"/>
      <sheetName val="06"/>
      <sheetName val="07"/>
      <sheetName val="08"/>
      <sheetName val="09"/>
      <sheetName val="10"/>
      <sheetName val="11"/>
      <sheetName val="12"/>
      <sheetName val="13"/>
      <sheetName val="14"/>
      <sheetName val="15"/>
      <sheetName val="16"/>
      <sheetName val="17"/>
      <sheetName val="18"/>
      <sheetName val="19"/>
      <sheetName val="20-1"/>
      <sheetName val="20-2"/>
      <sheetName val="21"/>
      <sheetName val="22-1"/>
      <sheetName val="2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7"/>
  <sheetViews>
    <sheetView topLeftCell="A2" workbookViewId="0">
      <selection activeCell="F5" sqref="F5"/>
    </sheetView>
  </sheetViews>
  <sheetFormatPr defaultColWidth="9" defaultRowHeight="15.75" outlineLevelRow="6" outlineLevelCol="2"/>
  <cols>
    <col min="1" max="1" width="3.875" style="327" customWidth="1"/>
    <col min="2" max="2" width="72.5" style="327" customWidth="1"/>
    <col min="3" max="3" width="24.375" style="327" customWidth="1"/>
  </cols>
  <sheetData>
    <row r="1" ht="18.75" spans="1:3">
      <c r="A1" s="328" t="s">
        <v>0</v>
      </c>
      <c r="B1" s="328"/>
      <c r="C1" s="329"/>
    </row>
    <row r="2" spans="1:2">
      <c r="A2" s="327" t="s">
        <v>1</v>
      </c>
      <c r="B2" s="330"/>
    </row>
    <row r="3" ht="249" customHeight="1" spans="2:3">
      <c r="B3" s="331" t="s">
        <v>2</v>
      </c>
      <c r="C3" s="331"/>
    </row>
    <row r="4" ht="249" customHeight="1" spans="2:3">
      <c r="B4" s="331"/>
      <c r="C4" s="331"/>
    </row>
    <row r="5" ht="39.75" spans="1:3">
      <c r="A5" s="332"/>
      <c r="B5" s="331"/>
      <c r="C5" s="331"/>
    </row>
    <row r="6" ht="25.5" spans="1:3">
      <c r="A6" s="333"/>
      <c r="B6" s="334" t="s">
        <v>3</v>
      </c>
      <c r="C6" s="334"/>
    </row>
    <row r="7" ht="25.5" spans="1:3">
      <c r="A7" s="333"/>
      <c r="B7" s="335">
        <v>46054</v>
      </c>
      <c r="C7" s="335"/>
    </row>
  </sheetData>
  <mergeCells count="6">
    <mergeCell ref="A1:B1"/>
    <mergeCell ref="B3:C3"/>
    <mergeCell ref="B4:C4"/>
    <mergeCell ref="B5:C5"/>
    <mergeCell ref="B6:C6"/>
    <mergeCell ref="B7:C7"/>
  </mergeCells>
  <pageMargins left="0.75" right="0.75" top="1" bottom="1" header="0.5" footer="0.5"/>
  <pageSetup paperSize="9" scale="87" fitToHeight="0"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rgb="FF00B0F0"/>
  </sheetPr>
  <dimension ref="A1:E54"/>
  <sheetViews>
    <sheetView showGridLines="0" showZeros="0" view="pageBreakPreview" zoomScaleNormal="100" workbookViewId="0">
      <selection activeCell="C46" sqref="C46"/>
    </sheetView>
  </sheetViews>
  <sheetFormatPr defaultColWidth="9" defaultRowHeight="15.75" outlineLevelCol="4"/>
  <cols>
    <col min="1" max="1" width="50.775" style="105" customWidth="1"/>
    <col min="2" max="4" width="20.6333333333333" style="105" customWidth="1"/>
    <col min="5" max="5" width="4.21666666666667" style="105" hidden="1" customWidth="1"/>
    <col min="6" max="6" width="13.775" style="105"/>
    <col min="7" max="16384" width="9" style="105"/>
  </cols>
  <sheetData>
    <row r="1" ht="45" customHeight="1" spans="1:4">
      <c r="A1" s="131" t="s">
        <v>751</v>
      </c>
      <c r="B1" s="131"/>
      <c r="C1" s="131"/>
      <c r="D1" s="131"/>
    </row>
    <row r="2" ht="20.1" customHeight="1" spans="1:4">
      <c r="A2" s="132"/>
      <c r="B2" s="133"/>
      <c r="C2" s="134"/>
      <c r="D2" s="135" t="s">
        <v>752</v>
      </c>
    </row>
    <row r="3" ht="45" customHeight="1" spans="1:5">
      <c r="A3" s="136" t="s">
        <v>753</v>
      </c>
      <c r="B3" s="137" t="s">
        <v>9</v>
      </c>
      <c r="C3" s="137" t="s">
        <v>10</v>
      </c>
      <c r="D3" s="137" t="s">
        <v>11</v>
      </c>
      <c r="E3" s="105" t="s">
        <v>12</v>
      </c>
    </row>
    <row r="4" ht="33" customHeight="1" spans="1:5">
      <c r="A4" s="93" t="s">
        <v>754</v>
      </c>
      <c r="B4" s="138">
        <f>SUM(B5:B26)</f>
        <v>613</v>
      </c>
      <c r="C4" s="138">
        <f>SUM(C5:C26)</f>
        <v>1500</v>
      </c>
      <c r="D4" s="62">
        <f t="shared" ref="D4:D13" si="0">IF(B4&gt;0,C4/B4-1,IF(B4&lt;0,-(C4/B4-1),""))</f>
        <v>1.447</v>
      </c>
      <c r="E4" s="147" t="str">
        <f t="shared" ref="E4:E41" si="1">IF(A4&lt;&gt;"",IF(SUM(B4:C4)&lt;&gt;0,"是","否"),"是")</f>
        <v>是</v>
      </c>
    </row>
    <row r="5" ht="33" customHeight="1" spans="1:5">
      <c r="A5" s="139" t="s">
        <v>755</v>
      </c>
      <c r="B5" s="140"/>
      <c r="C5" s="141"/>
      <c r="D5" s="65" t="str">
        <f t="shared" si="0"/>
        <v/>
      </c>
      <c r="E5" s="147" t="str">
        <f t="shared" si="1"/>
        <v>否</v>
      </c>
    </row>
    <row r="6" ht="33" customHeight="1" spans="1:5">
      <c r="A6" s="139" t="s">
        <v>756</v>
      </c>
      <c r="B6" s="140"/>
      <c r="C6" s="141"/>
      <c r="D6" s="65"/>
      <c r="E6" s="147" t="str">
        <f t="shared" si="1"/>
        <v>否</v>
      </c>
    </row>
    <row r="7" ht="33" customHeight="1" spans="1:5">
      <c r="A7" s="139" t="s">
        <v>757</v>
      </c>
      <c r="B7" s="140"/>
      <c r="C7" s="141"/>
      <c r="D7" s="65"/>
      <c r="E7" s="147" t="str">
        <f t="shared" si="1"/>
        <v>否</v>
      </c>
    </row>
    <row r="8" ht="33" customHeight="1" spans="1:5">
      <c r="A8" s="139" t="s">
        <v>758</v>
      </c>
      <c r="B8" s="140"/>
      <c r="C8" s="141"/>
      <c r="D8" s="65"/>
      <c r="E8" s="147" t="str">
        <f t="shared" si="1"/>
        <v>否</v>
      </c>
    </row>
    <row r="9" ht="33" customHeight="1" spans="1:5">
      <c r="A9" s="139" t="s">
        <v>759</v>
      </c>
      <c r="B9" s="140"/>
      <c r="C9" s="140"/>
      <c r="D9" s="65" t="str">
        <f t="shared" si="0"/>
        <v/>
      </c>
      <c r="E9" s="147" t="str">
        <f t="shared" si="1"/>
        <v>否</v>
      </c>
    </row>
    <row r="10" ht="33" customHeight="1" spans="1:5">
      <c r="A10" s="139" t="s">
        <v>760</v>
      </c>
      <c r="B10" s="141"/>
      <c r="C10" s="141"/>
      <c r="D10" s="65" t="str">
        <f t="shared" si="0"/>
        <v/>
      </c>
      <c r="E10" s="147" t="str">
        <f t="shared" si="1"/>
        <v>否</v>
      </c>
    </row>
    <row r="11" ht="33" customHeight="1" spans="1:5">
      <c r="A11" s="139" t="s">
        <v>761</v>
      </c>
      <c r="B11" s="140"/>
      <c r="C11" s="141"/>
      <c r="D11" s="65" t="str">
        <f t="shared" si="0"/>
        <v/>
      </c>
      <c r="E11" s="147" t="str">
        <f t="shared" si="1"/>
        <v>否</v>
      </c>
    </row>
    <row r="12" ht="33" customHeight="1" spans="1:5">
      <c r="A12" s="139" t="s">
        <v>762</v>
      </c>
      <c r="B12" s="141"/>
      <c r="C12" s="141"/>
      <c r="D12" s="65" t="str">
        <f t="shared" si="0"/>
        <v/>
      </c>
      <c r="E12" s="147" t="str">
        <f t="shared" si="1"/>
        <v>否</v>
      </c>
    </row>
    <row r="13" ht="33" customHeight="1" spans="1:5">
      <c r="A13" s="139" t="s">
        <v>763</v>
      </c>
      <c r="B13" s="140"/>
      <c r="C13" s="141"/>
      <c r="D13" s="65" t="str">
        <f t="shared" si="0"/>
        <v/>
      </c>
      <c r="E13" s="147" t="str">
        <f t="shared" si="1"/>
        <v>否</v>
      </c>
    </row>
    <row r="14" ht="33" customHeight="1" spans="1:5">
      <c r="A14" s="139" t="s">
        <v>764</v>
      </c>
      <c r="B14" s="140"/>
      <c r="C14" s="141"/>
      <c r="D14" s="65"/>
      <c r="E14" s="147" t="str">
        <f t="shared" si="1"/>
        <v>否</v>
      </c>
    </row>
    <row r="15" ht="33" customHeight="1" spans="1:5">
      <c r="A15" s="139" t="s">
        <v>765</v>
      </c>
      <c r="B15" s="140"/>
      <c r="C15" s="141"/>
      <c r="D15" s="65" t="str">
        <f t="shared" ref="D15:D46" si="2">IF(B15&gt;0,C15/B15-1,IF(B15&lt;0,-(C15/B15-1),""))</f>
        <v/>
      </c>
      <c r="E15" s="147" t="str">
        <f t="shared" si="1"/>
        <v>否</v>
      </c>
    </row>
    <row r="16" ht="33" customHeight="1" spans="1:5">
      <c r="A16" s="139" t="s">
        <v>766</v>
      </c>
      <c r="B16" s="140"/>
      <c r="C16" s="141"/>
      <c r="D16" s="65" t="str">
        <f t="shared" si="2"/>
        <v/>
      </c>
      <c r="E16" s="147" t="str">
        <f t="shared" si="1"/>
        <v>否</v>
      </c>
    </row>
    <row r="17" ht="33" customHeight="1" spans="1:5">
      <c r="A17" s="139" t="s">
        <v>767</v>
      </c>
      <c r="B17" s="142"/>
      <c r="C17" s="140"/>
      <c r="D17" s="65" t="str">
        <f t="shared" si="2"/>
        <v/>
      </c>
      <c r="E17" s="147" t="str">
        <f t="shared" si="1"/>
        <v>否</v>
      </c>
    </row>
    <row r="18" ht="33" customHeight="1" spans="1:5">
      <c r="A18" s="139" t="s">
        <v>768</v>
      </c>
      <c r="B18" s="142"/>
      <c r="C18" s="141"/>
      <c r="D18" s="65" t="str">
        <f t="shared" si="2"/>
        <v/>
      </c>
      <c r="E18" s="147" t="str">
        <f t="shared" si="1"/>
        <v>否</v>
      </c>
    </row>
    <row r="19" ht="33" customHeight="1" spans="1:5">
      <c r="A19" s="139" t="s">
        <v>769</v>
      </c>
      <c r="B19" s="142"/>
      <c r="C19" s="143"/>
      <c r="D19" s="65" t="str">
        <f t="shared" si="2"/>
        <v/>
      </c>
      <c r="E19" s="147" t="str">
        <f t="shared" si="1"/>
        <v>否</v>
      </c>
    </row>
    <row r="20" ht="36" hidden="1" customHeight="1" spans="1:5">
      <c r="A20" s="139" t="s">
        <v>770</v>
      </c>
      <c r="B20" s="142"/>
      <c r="C20" s="143"/>
      <c r="D20" s="65" t="str">
        <f t="shared" si="2"/>
        <v/>
      </c>
      <c r="E20" s="147" t="str">
        <f t="shared" si="1"/>
        <v>否</v>
      </c>
    </row>
    <row r="21" ht="33" customHeight="1" spans="1:5">
      <c r="A21" s="139" t="s">
        <v>771</v>
      </c>
      <c r="B21" s="140"/>
      <c r="C21" s="141"/>
      <c r="D21" s="65" t="str">
        <f t="shared" si="2"/>
        <v/>
      </c>
      <c r="E21" s="147" t="str">
        <f t="shared" si="1"/>
        <v>否</v>
      </c>
    </row>
    <row r="22" ht="33" customHeight="1" spans="1:5">
      <c r="A22" s="139" t="s">
        <v>772</v>
      </c>
      <c r="B22" s="142"/>
      <c r="C22" s="143"/>
      <c r="D22" s="65" t="str">
        <f t="shared" si="2"/>
        <v/>
      </c>
      <c r="E22" s="147" t="str">
        <f t="shared" si="1"/>
        <v>否</v>
      </c>
    </row>
    <row r="23" ht="33" customHeight="1" spans="1:5">
      <c r="A23" s="139" t="s">
        <v>773</v>
      </c>
      <c r="B23" s="142"/>
      <c r="C23" s="143"/>
      <c r="D23" s="65" t="str">
        <f t="shared" si="2"/>
        <v/>
      </c>
      <c r="E23" s="147" t="str">
        <f t="shared" si="1"/>
        <v>否</v>
      </c>
    </row>
    <row r="24" ht="33" customHeight="1" spans="1:5">
      <c r="A24" s="139" t="s">
        <v>774</v>
      </c>
      <c r="B24" s="140"/>
      <c r="C24" s="143"/>
      <c r="D24" s="65" t="str">
        <f t="shared" si="2"/>
        <v/>
      </c>
      <c r="E24" s="147" t="str">
        <f t="shared" si="1"/>
        <v>否</v>
      </c>
    </row>
    <row r="25" ht="33" customHeight="1" spans="1:5">
      <c r="A25" s="139" t="s">
        <v>775</v>
      </c>
      <c r="B25" s="142"/>
      <c r="C25" s="141"/>
      <c r="D25" s="65" t="str">
        <f t="shared" si="2"/>
        <v/>
      </c>
      <c r="E25" s="147" t="str">
        <f t="shared" si="1"/>
        <v>否</v>
      </c>
    </row>
    <row r="26" ht="33" customHeight="1" spans="1:5">
      <c r="A26" s="139" t="s">
        <v>776</v>
      </c>
      <c r="B26" s="142">
        <v>613</v>
      </c>
      <c r="C26" s="141">
        <v>1500</v>
      </c>
      <c r="D26" s="65">
        <f t="shared" si="2"/>
        <v>1.447</v>
      </c>
      <c r="E26" s="147" t="str">
        <f t="shared" si="1"/>
        <v>是</v>
      </c>
    </row>
    <row r="27" ht="33" customHeight="1" spans="1:5">
      <c r="A27" s="93" t="s">
        <v>777</v>
      </c>
      <c r="B27" s="138">
        <f>SUM(B28:B31)</f>
        <v>0</v>
      </c>
      <c r="C27" s="138">
        <f>SUM(C28:C31)</f>
        <v>0</v>
      </c>
      <c r="D27" s="62" t="str">
        <f t="shared" si="2"/>
        <v/>
      </c>
      <c r="E27" s="147" t="str">
        <f t="shared" si="1"/>
        <v>否</v>
      </c>
    </row>
    <row r="28" ht="33" customHeight="1" spans="1:5">
      <c r="A28" s="139" t="s">
        <v>778</v>
      </c>
      <c r="B28" s="142"/>
      <c r="C28" s="141"/>
      <c r="D28" s="65" t="str">
        <f t="shared" si="2"/>
        <v/>
      </c>
      <c r="E28" s="147" t="str">
        <f t="shared" si="1"/>
        <v>否</v>
      </c>
    </row>
    <row r="29" ht="33" customHeight="1" spans="1:5">
      <c r="A29" s="139" t="s">
        <v>779</v>
      </c>
      <c r="B29" s="142"/>
      <c r="C29" s="141"/>
      <c r="D29" s="65" t="str">
        <f t="shared" si="2"/>
        <v/>
      </c>
      <c r="E29" s="147" t="str">
        <f t="shared" si="1"/>
        <v>否</v>
      </c>
    </row>
    <row r="30" ht="33" customHeight="1" spans="1:5">
      <c r="A30" s="139" t="s">
        <v>780</v>
      </c>
      <c r="B30" s="142"/>
      <c r="C30" s="141"/>
      <c r="D30" s="65" t="str">
        <f t="shared" si="2"/>
        <v/>
      </c>
      <c r="E30" s="147" t="str">
        <f t="shared" si="1"/>
        <v>否</v>
      </c>
    </row>
    <row r="31" ht="33" customHeight="1" spans="1:5">
      <c r="A31" s="139" t="s">
        <v>781</v>
      </c>
      <c r="B31" s="142"/>
      <c r="C31" s="141"/>
      <c r="D31" s="65" t="str">
        <f t="shared" si="2"/>
        <v/>
      </c>
      <c r="E31" s="147" t="str">
        <f t="shared" si="1"/>
        <v>否</v>
      </c>
    </row>
    <row r="32" ht="33" customHeight="1" spans="1:5">
      <c r="A32" s="93" t="s">
        <v>782</v>
      </c>
      <c r="B32" s="138"/>
      <c r="C32" s="138">
        <v>1500</v>
      </c>
      <c r="D32" s="62" t="str">
        <f t="shared" si="2"/>
        <v/>
      </c>
      <c r="E32" s="147" t="str">
        <f t="shared" si="1"/>
        <v>是</v>
      </c>
    </row>
    <row r="33" ht="33" customHeight="1" spans="1:5">
      <c r="A33" s="139" t="s">
        <v>783</v>
      </c>
      <c r="B33" s="142"/>
      <c r="C33" s="141"/>
      <c r="D33" s="65" t="str">
        <f t="shared" si="2"/>
        <v/>
      </c>
      <c r="E33" s="147" t="str">
        <f t="shared" si="1"/>
        <v>否</v>
      </c>
    </row>
    <row r="34" ht="33" customHeight="1" spans="1:5">
      <c r="A34" s="139" t="s">
        <v>784</v>
      </c>
      <c r="B34" s="140"/>
      <c r="C34" s="141"/>
      <c r="D34" s="65" t="str">
        <f t="shared" si="2"/>
        <v/>
      </c>
      <c r="E34" s="147" t="str">
        <f t="shared" si="1"/>
        <v>否</v>
      </c>
    </row>
    <row r="35" ht="33" customHeight="1" spans="1:5">
      <c r="A35" s="139" t="s">
        <v>785</v>
      </c>
      <c r="B35" s="140"/>
      <c r="C35" s="141"/>
      <c r="D35" s="65" t="str">
        <f t="shared" si="2"/>
        <v/>
      </c>
      <c r="E35" s="147" t="str">
        <f t="shared" si="1"/>
        <v>否</v>
      </c>
    </row>
    <row r="36" ht="33" customHeight="1" spans="1:5">
      <c r="A36" s="139" t="s">
        <v>786</v>
      </c>
      <c r="B36" s="142"/>
      <c r="C36" s="141">
        <v>1500</v>
      </c>
      <c r="D36" s="65" t="str">
        <f t="shared" si="2"/>
        <v/>
      </c>
      <c r="E36" s="147" t="str">
        <f t="shared" si="1"/>
        <v>是</v>
      </c>
    </row>
    <row r="37" ht="33" customHeight="1" spans="1:5">
      <c r="A37" s="93" t="s">
        <v>787</v>
      </c>
      <c r="B37" s="138">
        <f>SUM(B38:B40)</f>
        <v>0</v>
      </c>
      <c r="C37" s="138">
        <f>SUM(C38:C40)</f>
        <v>0</v>
      </c>
      <c r="D37" s="62" t="str">
        <f t="shared" si="2"/>
        <v/>
      </c>
      <c r="E37" s="147" t="str">
        <f t="shared" si="1"/>
        <v>否</v>
      </c>
    </row>
    <row r="38" ht="33" customHeight="1" spans="1:5">
      <c r="A38" s="139" t="s">
        <v>788</v>
      </c>
      <c r="B38" s="140"/>
      <c r="C38" s="144"/>
      <c r="D38" s="65" t="str">
        <f t="shared" si="2"/>
        <v/>
      </c>
      <c r="E38" s="147" t="str">
        <f t="shared" si="1"/>
        <v>否</v>
      </c>
    </row>
    <row r="39" ht="33" customHeight="1" spans="1:5">
      <c r="A39" s="139" t="s">
        <v>789</v>
      </c>
      <c r="B39" s="142"/>
      <c r="C39" s="144"/>
      <c r="D39" s="65" t="str">
        <f t="shared" si="2"/>
        <v/>
      </c>
      <c r="E39" s="147" t="str">
        <f t="shared" si="1"/>
        <v>否</v>
      </c>
    </row>
    <row r="40" ht="33" customHeight="1" spans="1:5">
      <c r="A40" s="139" t="s">
        <v>790</v>
      </c>
      <c r="B40" s="142"/>
      <c r="C40" s="143"/>
      <c r="D40" s="65" t="str">
        <f t="shared" si="2"/>
        <v/>
      </c>
      <c r="E40" s="147" t="str">
        <f t="shared" si="1"/>
        <v>否</v>
      </c>
    </row>
    <row r="41" ht="33" customHeight="1" spans="1:5">
      <c r="A41" s="93" t="s">
        <v>791</v>
      </c>
      <c r="B41" s="145">
        <v>18865</v>
      </c>
      <c r="C41" s="146">
        <v>5000</v>
      </c>
      <c r="D41" s="62">
        <f t="shared" si="2"/>
        <v>-0.735</v>
      </c>
      <c r="E41" s="147" t="str">
        <f t="shared" si="1"/>
        <v>是</v>
      </c>
    </row>
    <row r="42" ht="33" customHeight="1" spans="1:4">
      <c r="A42" s="121" t="s">
        <v>792</v>
      </c>
      <c r="B42" s="145">
        <f>B4+B27+B32+B37+B41</f>
        <v>19478</v>
      </c>
      <c r="C42" s="145">
        <f>C4+C27+C32+C37+C41</f>
        <v>8000</v>
      </c>
      <c r="D42" s="62">
        <f t="shared" si="2"/>
        <v>-0.589</v>
      </c>
    </row>
    <row r="43" ht="33" customHeight="1" spans="1:4">
      <c r="A43" s="139" t="s">
        <v>65</v>
      </c>
      <c r="B43" s="144">
        <v>43</v>
      </c>
      <c r="C43" s="144">
        <v>43</v>
      </c>
      <c r="D43" s="62">
        <f t="shared" si="2"/>
        <v>0</v>
      </c>
    </row>
    <row r="44" ht="33" customHeight="1" spans="1:4">
      <c r="A44" s="139" t="s">
        <v>793</v>
      </c>
      <c r="B44" s="142">
        <v>43</v>
      </c>
      <c r="C44" s="142">
        <v>83</v>
      </c>
      <c r="D44" s="62">
        <f t="shared" si="2"/>
        <v>0.93</v>
      </c>
    </row>
    <row r="45" ht="33" customHeight="1" spans="1:4">
      <c r="A45" s="139" t="s">
        <v>794</v>
      </c>
      <c r="B45" s="140"/>
      <c r="C45" s="144"/>
      <c r="D45" s="62" t="str">
        <f t="shared" si="2"/>
        <v/>
      </c>
    </row>
    <row r="46" ht="33" customHeight="1" spans="1:4">
      <c r="A46" s="121" t="s">
        <v>73</v>
      </c>
      <c r="B46" s="138">
        <f>B42+B43+B44+B45</f>
        <v>19564</v>
      </c>
      <c r="C46" s="138">
        <f>C42+C43+C44+C45</f>
        <v>8126</v>
      </c>
      <c r="D46" s="62">
        <f t="shared" si="2"/>
        <v>-0.585</v>
      </c>
    </row>
    <row r="47" spans="2:2">
      <c r="B47" s="126"/>
    </row>
    <row r="48" spans="2:3">
      <c r="B48" s="126"/>
      <c r="C48" s="126"/>
    </row>
    <row r="49" spans="2:2">
      <c r="B49" s="126"/>
    </row>
    <row r="50" spans="2:2">
      <c r="B50" s="126"/>
    </row>
    <row r="51" spans="2:2">
      <c r="B51" s="126"/>
    </row>
    <row r="52" spans="2:2">
      <c r="B52" s="126"/>
    </row>
    <row r="53" spans="2:3">
      <c r="B53" s="126"/>
      <c r="C53" s="126"/>
    </row>
    <row r="54" spans="2:2">
      <c r="B54" s="126"/>
    </row>
  </sheetData>
  <autoFilter xmlns:etc="http://www.wps.cn/officeDocument/2017/etCustomData" ref="A3:E46" etc:filterBottomFollowUsedRange="0">
    <filterColumn colId="4">
      <customFilters>
        <customFilter operator="equal" val="是"/>
      </customFilters>
    </filterColumn>
    <extLst/>
  </autoFilter>
  <mergeCells count="1">
    <mergeCell ref="A1:D1"/>
  </mergeCells>
  <conditionalFormatting sqref="E3:F4 F5:F39 E5:E41">
    <cfRule type="cellIs" dxfId="3" priority="2" stopIfTrue="1" operator="lessThanOrEqual">
      <formula>-1</formula>
    </cfRule>
  </conditionalFormatting>
  <conditionalFormatting sqref="E4:F4 F5:F7 E5:E41">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rgb="FF00B0F0"/>
  </sheetPr>
  <dimension ref="A1:E41"/>
  <sheetViews>
    <sheetView showGridLines="0" showZeros="0" view="pageBreakPreview" zoomScaleNormal="100" workbookViewId="0">
      <selection activeCell="A1" sqref="A1:D1"/>
    </sheetView>
  </sheetViews>
  <sheetFormatPr defaultColWidth="9" defaultRowHeight="15.75" outlineLevelCol="4"/>
  <cols>
    <col min="1" max="1" width="50.775" style="104" customWidth="1"/>
    <col min="2" max="2" width="20.6333333333333" style="104" customWidth="1"/>
    <col min="3" max="3" width="20.6333333333333" style="105" customWidth="1"/>
    <col min="4" max="4" width="20.6333333333333" style="104" customWidth="1"/>
    <col min="5" max="5" width="4.775" style="104" hidden="1" customWidth="1"/>
    <col min="6" max="16384" width="9" style="104"/>
  </cols>
  <sheetData>
    <row r="1" ht="45" customHeight="1" spans="1:5">
      <c r="A1" s="106" t="s">
        <v>795</v>
      </c>
      <c r="B1" s="106"/>
      <c r="C1" s="106"/>
      <c r="D1" s="106"/>
      <c r="E1" s="127"/>
    </row>
    <row r="2" ht="20.1" customHeight="1" spans="1:5">
      <c r="A2" s="107"/>
      <c r="B2" s="107"/>
      <c r="C2" s="107"/>
      <c r="D2" s="108" t="s">
        <v>6</v>
      </c>
      <c r="E2" s="128"/>
    </row>
    <row r="3" ht="45" customHeight="1" spans="1:5">
      <c r="A3" s="109" t="s">
        <v>8</v>
      </c>
      <c r="B3" s="59" t="s">
        <v>9</v>
      </c>
      <c r="C3" s="59" t="s">
        <v>10</v>
      </c>
      <c r="D3" s="59" t="s">
        <v>11</v>
      </c>
      <c r="E3" s="129" t="s">
        <v>12</v>
      </c>
    </row>
    <row r="4" ht="30" customHeight="1" spans="1:5">
      <c r="A4" s="93" t="s">
        <v>796</v>
      </c>
      <c r="B4" s="110">
        <f>SUM(B5:B10)</f>
        <v>3</v>
      </c>
      <c r="C4" s="111">
        <f>SUM(C5:C10)</f>
        <v>49</v>
      </c>
      <c r="D4" s="62">
        <f>IF(B4&gt;0,C4/B4-1,IF(B4&lt;0,-(C4/B4-1),""))</f>
        <v>15.333</v>
      </c>
      <c r="E4" s="130" t="str">
        <f t="shared" ref="E4:E28" si="0">IF(A4&lt;&gt;"",IF(SUM(B4:C4)&lt;&gt;0,"是","否"),"是")</f>
        <v>是</v>
      </c>
    </row>
    <row r="5" ht="30" customHeight="1" spans="1:5">
      <c r="A5" s="112" t="s">
        <v>797</v>
      </c>
      <c r="B5" s="113"/>
      <c r="C5" s="114"/>
      <c r="D5" s="62" t="str">
        <f t="shared" ref="D5:D15" si="1">IF(B5&gt;0,C5/B5-1,IF(B5&lt;0,-(C5/B5-1),""))</f>
        <v/>
      </c>
      <c r="E5" s="130" t="str">
        <f t="shared" si="0"/>
        <v>否</v>
      </c>
    </row>
    <row r="6" ht="30" customHeight="1" spans="1:5">
      <c r="A6" s="112" t="s">
        <v>798</v>
      </c>
      <c r="B6" s="113">
        <v>3</v>
      </c>
      <c r="C6" s="114">
        <v>3</v>
      </c>
      <c r="D6" s="62">
        <f t="shared" si="1"/>
        <v>0</v>
      </c>
      <c r="E6" s="130" t="str">
        <f t="shared" si="0"/>
        <v>是</v>
      </c>
    </row>
    <row r="7" ht="30" customHeight="1" spans="1:5">
      <c r="A7" s="112" t="s">
        <v>799</v>
      </c>
      <c r="B7" s="115"/>
      <c r="C7" s="114"/>
      <c r="D7" s="62" t="str">
        <f t="shared" si="1"/>
        <v/>
      </c>
      <c r="E7" s="130" t="str">
        <f t="shared" si="0"/>
        <v>否</v>
      </c>
    </row>
    <row r="8" ht="30" customHeight="1" spans="1:5">
      <c r="A8" s="112" t="s">
        <v>800</v>
      </c>
      <c r="B8" s="113"/>
      <c r="C8" s="114"/>
      <c r="D8" s="62" t="str">
        <f t="shared" si="1"/>
        <v/>
      </c>
      <c r="E8" s="130" t="str">
        <f t="shared" si="0"/>
        <v>否</v>
      </c>
    </row>
    <row r="9" ht="30" customHeight="1" spans="1:5">
      <c r="A9" s="112" t="s">
        <v>801</v>
      </c>
      <c r="B9" s="113"/>
      <c r="C9" s="114"/>
      <c r="D9" s="62" t="str">
        <f t="shared" si="1"/>
        <v/>
      </c>
      <c r="E9" s="130" t="str">
        <f t="shared" si="0"/>
        <v>否</v>
      </c>
    </row>
    <row r="10" ht="30" customHeight="1" spans="1:5">
      <c r="A10" s="112" t="s">
        <v>802</v>
      </c>
      <c r="B10" s="113"/>
      <c r="C10" s="114">
        <v>46</v>
      </c>
      <c r="D10" s="62" t="str">
        <f t="shared" si="1"/>
        <v/>
      </c>
      <c r="E10" s="130" t="str">
        <f t="shared" si="0"/>
        <v>是</v>
      </c>
    </row>
    <row r="11" ht="30" customHeight="1" spans="1:5">
      <c r="A11" s="93" t="s">
        <v>803</v>
      </c>
      <c r="B11" s="116">
        <f>SUM(B12:B17)</f>
        <v>0</v>
      </c>
      <c r="C11" s="116">
        <f>SUM(C12:C17)</f>
        <v>6000</v>
      </c>
      <c r="D11" s="62" t="str">
        <f t="shared" si="1"/>
        <v/>
      </c>
      <c r="E11" s="130" t="str">
        <f t="shared" si="0"/>
        <v>是</v>
      </c>
    </row>
    <row r="12" ht="30" customHeight="1" spans="1:5">
      <c r="A12" s="112" t="s">
        <v>804</v>
      </c>
      <c r="B12" s="114"/>
      <c r="C12" s="114"/>
      <c r="D12" s="62" t="str">
        <f t="shared" si="1"/>
        <v/>
      </c>
      <c r="E12" s="130" t="str">
        <f t="shared" si="0"/>
        <v>否</v>
      </c>
    </row>
    <row r="13" ht="30" customHeight="1" spans="1:5">
      <c r="A13" s="112" t="s">
        <v>805</v>
      </c>
      <c r="B13" s="114"/>
      <c r="C13" s="114"/>
      <c r="D13" s="62" t="str">
        <f t="shared" si="1"/>
        <v/>
      </c>
      <c r="E13" s="130" t="str">
        <f t="shared" si="0"/>
        <v>否</v>
      </c>
    </row>
    <row r="14" ht="30" customHeight="1" spans="1:5">
      <c r="A14" s="112" t="s">
        <v>806</v>
      </c>
      <c r="B14" s="114"/>
      <c r="C14" s="114"/>
      <c r="D14" s="117" t="str">
        <f t="shared" si="1"/>
        <v/>
      </c>
      <c r="E14" s="130" t="str">
        <f t="shared" si="0"/>
        <v>否</v>
      </c>
    </row>
    <row r="15" ht="30" customHeight="1" spans="1:5">
      <c r="A15" s="112" t="s">
        <v>807</v>
      </c>
      <c r="B15" s="114"/>
      <c r="C15" s="114"/>
      <c r="D15" s="118" t="str">
        <f t="shared" si="1"/>
        <v/>
      </c>
      <c r="E15" s="130" t="str">
        <f t="shared" si="0"/>
        <v>否</v>
      </c>
    </row>
    <row r="16" ht="30" customHeight="1" spans="1:5">
      <c r="A16" s="112" t="s">
        <v>808</v>
      </c>
      <c r="B16" s="114"/>
      <c r="C16" s="114"/>
      <c r="D16" s="62" t="str">
        <f t="shared" ref="D16:D29" si="2">IF(B16&gt;0,C16/B16-1,IF(B16&lt;0,-(C16/B16-1),""))</f>
        <v/>
      </c>
      <c r="E16" s="130" t="str">
        <f t="shared" si="0"/>
        <v>否</v>
      </c>
    </row>
    <row r="17" s="103" customFormat="1" ht="30" customHeight="1" spans="1:5">
      <c r="A17" s="112" t="s">
        <v>809</v>
      </c>
      <c r="B17" s="114"/>
      <c r="C17" s="114">
        <v>6000</v>
      </c>
      <c r="D17" s="62" t="str">
        <f t="shared" si="2"/>
        <v/>
      </c>
      <c r="E17" s="130" t="str">
        <f t="shared" si="0"/>
        <v>是</v>
      </c>
    </row>
    <row r="18" ht="30" customHeight="1" spans="1:5">
      <c r="A18" s="93" t="s">
        <v>810</v>
      </c>
      <c r="B18" s="116">
        <f>SUM(B19)</f>
        <v>0</v>
      </c>
      <c r="C18" s="119"/>
      <c r="D18" s="62" t="str">
        <f t="shared" si="2"/>
        <v/>
      </c>
      <c r="E18" s="130" t="str">
        <f t="shared" si="0"/>
        <v>否</v>
      </c>
    </row>
    <row r="19" ht="30" customHeight="1" spans="1:5">
      <c r="A19" s="112" t="s">
        <v>811</v>
      </c>
      <c r="B19" s="114"/>
      <c r="C19" s="114"/>
      <c r="D19" s="62" t="str">
        <f t="shared" si="2"/>
        <v/>
      </c>
      <c r="E19" s="130" t="str">
        <f t="shared" si="0"/>
        <v>否</v>
      </c>
    </row>
    <row r="20" ht="30" customHeight="1" spans="1:5">
      <c r="A20" s="93" t="s">
        <v>812</v>
      </c>
      <c r="B20" s="116">
        <f>SUM(B21)</f>
        <v>0</v>
      </c>
      <c r="C20" s="119"/>
      <c r="D20" s="62" t="str">
        <f t="shared" si="2"/>
        <v/>
      </c>
      <c r="E20" s="130" t="str">
        <f t="shared" si="0"/>
        <v>否</v>
      </c>
    </row>
    <row r="21" ht="30" customHeight="1" spans="1:5">
      <c r="A21" s="120" t="s">
        <v>813</v>
      </c>
      <c r="B21" s="114"/>
      <c r="C21" s="114"/>
      <c r="D21" s="62" t="str">
        <f t="shared" si="2"/>
        <v/>
      </c>
      <c r="E21" s="130" t="str">
        <f t="shared" si="0"/>
        <v>否</v>
      </c>
    </row>
    <row r="22" ht="30" customHeight="1" spans="1:5">
      <c r="A22" s="93" t="s">
        <v>814</v>
      </c>
      <c r="B22" s="116">
        <f>B23</f>
        <v>0</v>
      </c>
      <c r="C22" s="119">
        <f>C23</f>
        <v>0</v>
      </c>
      <c r="D22" s="62" t="str">
        <f t="shared" si="2"/>
        <v/>
      </c>
      <c r="E22" s="130" t="str">
        <f t="shared" si="0"/>
        <v>否</v>
      </c>
    </row>
    <row r="23" ht="30" customHeight="1" spans="1:5">
      <c r="A23" s="112" t="s">
        <v>815</v>
      </c>
      <c r="B23" s="114"/>
      <c r="C23" s="114"/>
      <c r="D23" s="62" t="str">
        <f t="shared" si="2"/>
        <v/>
      </c>
      <c r="E23" s="130" t="str">
        <f t="shared" si="0"/>
        <v>否</v>
      </c>
    </row>
    <row r="24" ht="30" customHeight="1" spans="1:5">
      <c r="A24" s="121" t="s">
        <v>816</v>
      </c>
      <c r="B24" s="116">
        <f>B4+B11+B18+B20+B22</f>
        <v>3</v>
      </c>
      <c r="C24" s="119">
        <f>C4+C11+C18+C20+C22</f>
        <v>6049</v>
      </c>
      <c r="D24" s="62">
        <f t="shared" si="2"/>
        <v>2015.333</v>
      </c>
      <c r="E24" s="130" t="str">
        <f t="shared" si="0"/>
        <v>是</v>
      </c>
    </row>
    <row r="25" ht="30" customHeight="1" spans="1:5">
      <c r="A25" s="122" t="s">
        <v>126</v>
      </c>
      <c r="B25" s="119">
        <f>SUM(B26:B27)</f>
        <v>19478</v>
      </c>
      <c r="C25" s="119">
        <f>SUM(C26:C27)</f>
        <v>1994</v>
      </c>
      <c r="D25" s="62">
        <f t="shared" si="2"/>
        <v>-0.898</v>
      </c>
      <c r="E25" s="130" t="str">
        <f t="shared" si="0"/>
        <v>是</v>
      </c>
    </row>
    <row r="26" ht="30" customHeight="1" spans="1:5">
      <c r="A26" s="112" t="s">
        <v>817</v>
      </c>
      <c r="B26" s="114"/>
      <c r="C26" s="114"/>
      <c r="D26" s="62" t="str">
        <f t="shared" si="2"/>
        <v/>
      </c>
      <c r="E26" s="130" t="str">
        <f t="shared" si="0"/>
        <v>否</v>
      </c>
    </row>
    <row r="27" ht="30" customHeight="1" spans="1:5">
      <c r="A27" s="112" t="s">
        <v>736</v>
      </c>
      <c r="B27" s="114">
        <v>19478</v>
      </c>
      <c r="C27" s="114">
        <v>1994</v>
      </c>
      <c r="D27" s="65">
        <f t="shared" si="2"/>
        <v>-0.898</v>
      </c>
      <c r="E27" s="130" t="str">
        <f t="shared" si="0"/>
        <v>是</v>
      </c>
    </row>
    <row r="28" ht="30" customHeight="1" spans="1:5">
      <c r="A28" s="123" t="s">
        <v>818</v>
      </c>
      <c r="B28" s="111">
        <v>83</v>
      </c>
      <c r="C28" s="119">
        <v>83</v>
      </c>
      <c r="D28" s="62">
        <f t="shared" si="2"/>
        <v>0</v>
      </c>
      <c r="E28" s="130" t="str">
        <f t="shared" si="0"/>
        <v>是</v>
      </c>
    </row>
    <row r="29" ht="30" customHeight="1" spans="1:4">
      <c r="A29" s="124" t="s">
        <v>133</v>
      </c>
      <c r="B29" s="119">
        <f>B24+B25+B28</f>
        <v>19564</v>
      </c>
      <c r="C29" s="119">
        <f>C24+C25+C28</f>
        <v>8126</v>
      </c>
      <c r="D29" s="62">
        <f t="shared" si="2"/>
        <v>-0.585</v>
      </c>
    </row>
    <row r="30" spans="2:3">
      <c r="B30" s="125"/>
      <c r="C30" s="126"/>
    </row>
    <row r="31" spans="2:2">
      <c r="B31" s="125"/>
    </row>
    <row r="32" spans="2:3">
      <c r="B32" s="125"/>
      <c r="C32" s="126"/>
    </row>
    <row r="33" spans="2:2">
      <c r="B33" s="125"/>
    </row>
    <row r="34" spans="2:2">
      <c r="B34" s="125"/>
    </row>
    <row r="35" spans="2:3">
      <c r="B35" s="125"/>
      <c r="C35" s="126"/>
    </row>
    <row r="36" spans="2:2">
      <c r="B36" s="125"/>
    </row>
    <row r="37" spans="2:2">
      <c r="B37" s="125"/>
    </row>
    <row r="38" spans="2:2">
      <c r="B38" s="125"/>
    </row>
    <row r="39" spans="2:2">
      <c r="B39" s="125"/>
    </row>
    <row r="40" spans="2:3">
      <c r="B40" s="125"/>
      <c r="C40" s="126"/>
    </row>
    <row r="41" spans="2:2">
      <c r="B41" s="125"/>
    </row>
  </sheetData>
  <autoFilter xmlns:etc="http://www.wps.cn/officeDocument/2017/etCustomData" ref="A3:E29" etc:filterBottomFollowUsedRange="0">
    <filterColumn colId="4">
      <customFilters>
        <customFilter operator="equal" val="是"/>
      </customFilters>
    </filterColumn>
    <extLst/>
  </autoFilter>
  <mergeCells count="1">
    <mergeCell ref="A1:D1"/>
  </mergeCells>
  <conditionalFormatting sqref="E29">
    <cfRule type="cellIs" dxfId="3" priority="2" stopIfTrue="1" operator="lessThanOrEqual">
      <formula>-1</formula>
    </cfRule>
  </conditionalFormatting>
  <conditionalFormatting sqref="D14:D15">
    <cfRule type="cellIs" dxfId="3" priority="1" stopIfTrue="1" operator="lessThanOrEqual">
      <formula>-1</formula>
    </cfRule>
  </conditionalFormatting>
  <conditionalFormatting sqref="E3:E29">
    <cfRule type="cellIs" dxfId="3" priority="3"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4" orientation="portrait"/>
  <headerFooter alignWithMargins="0">
    <oddFooter>&amp;C&amp;16- &amp;P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13"/>
  <sheetViews>
    <sheetView view="pageBreakPreview" zoomScaleNormal="100" workbookViewId="0">
      <selection activeCell="A13" sqref="A13:B13"/>
    </sheetView>
  </sheetViews>
  <sheetFormatPr defaultColWidth="9" defaultRowHeight="15.75" outlineLevelCol="1"/>
  <cols>
    <col min="1" max="1" width="56.125" style="84" customWidth="1"/>
    <col min="2" max="2" width="56.125" style="86" customWidth="1"/>
    <col min="3" max="3" width="12.6333333333333" style="84"/>
    <col min="4" max="16374" width="9" style="84"/>
    <col min="16375" max="16376" width="35.6333333333333" style="84"/>
    <col min="16377" max="16377" width="9" style="84"/>
    <col min="16378" max="16384" width="9" style="87"/>
  </cols>
  <sheetData>
    <row r="1" s="84" customFormat="1" ht="45" customHeight="1" spans="1:2">
      <c r="A1" s="88" t="s">
        <v>819</v>
      </c>
      <c r="B1" s="89"/>
    </row>
    <row r="2" s="84" customFormat="1" ht="20.1" customHeight="1" spans="1:2">
      <c r="A2" s="90"/>
      <c r="B2" s="91" t="s">
        <v>6</v>
      </c>
    </row>
    <row r="3" s="85" customFormat="1" ht="45" customHeight="1" spans="1:2">
      <c r="A3" s="92" t="s">
        <v>820</v>
      </c>
      <c r="B3" s="92" t="s">
        <v>175</v>
      </c>
    </row>
    <row r="4" s="84" customFormat="1" ht="36" customHeight="1" spans="1:2">
      <c r="A4" s="100"/>
      <c r="B4" s="94"/>
    </row>
    <row r="5" s="84" customFormat="1" ht="36" customHeight="1" spans="1:2">
      <c r="A5" s="100"/>
      <c r="B5" s="94"/>
    </row>
    <row r="6" s="84" customFormat="1" ht="36" customHeight="1" spans="1:2">
      <c r="A6" s="100"/>
      <c r="B6" s="94"/>
    </row>
    <row r="7" s="84" customFormat="1" ht="36" customHeight="1" spans="1:2">
      <c r="A7" s="100"/>
      <c r="B7" s="94"/>
    </row>
    <row r="8" s="84" customFormat="1" ht="36" customHeight="1" spans="1:2">
      <c r="A8" s="100"/>
      <c r="B8" s="94"/>
    </row>
    <row r="9" s="84" customFormat="1" ht="36" customHeight="1" spans="1:2">
      <c r="A9" s="100"/>
      <c r="B9" s="94"/>
    </row>
    <row r="10" s="84" customFormat="1" ht="36" customHeight="1" spans="1:2">
      <c r="A10" s="100"/>
      <c r="B10" s="94"/>
    </row>
    <row r="11" s="84" customFormat="1" ht="36" customHeight="1" spans="1:2">
      <c r="A11" s="100"/>
      <c r="B11" s="94"/>
    </row>
    <row r="12" s="84" customFormat="1" ht="31" customHeight="1" spans="1:2">
      <c r="A12" s="96" t="s">
        <v>821</v>
      </c>
      <c r="B12" s="97"/>
    </row>
    <row r="13" s="84" customFormat="1" ht="36" customHeight="1" spans="1:2">
      <c r="A13" s="101" t="s">
        <v>822</v>
      </c>
      <c r="B13" s="102"/>
    </row>
  </sheetData>
  <mergeCells count="2">
    <mergeCell ref="A1:B1"/>
    <mergeCell ref="A13:B13"/>
  </mergeCells>
  <conditionalFormatting sqref="B3:G3">
    <cfRule type="cellIs" dxfId="0" priority="2" stopIfTrue="1" operator="lessThanOrEqual">
      <formula>-1</formula>
    </cfRule>
  </conditionalFormatting>
  <conditionalFormatting sqref="C1:G2">
    <cfRule type="cellIs" dxfId="0" priority="4" stopIfTrue="1" operator="lessThanOrEqual">
      <formula>-1</formula>
    </cfRule>
    <cfRule type="cellIs" dxfId="0" priority="3" stopIfTrue="1" operator="greaterThanOrEqual">
      <formula>10</formula>
    </cfRule>
  </conditionalFormatting>
  <conditionalFormatting sqref="B4:G5">
    <cfRule type="cellIs" dxfId="0"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85" fitToHeight="0" orientation="portrait" horizontalDpi="600"/>
  <headerFooter>
    <oddFooter>&amp;C&amp;16-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W14"/>
  <sheetViews>
    <sheetView view="pageBreakPreview" zoomScaleNormal="100" workbookViewId="0">
      <selection activeCell="A13" sqref="A13:B13"/>
    </sheetView>
  </sheetViews>
  <sheetFormatPr defaultColWidth="9" defaultRowHeight="15.75"/>
  <cols>
    <col min="1" max="1" width="54.75" style="84" customWidth="1"/>
    <col min="2" max="2" width="54.75" style="86" customWidth="1"/>
    <col min="3" max="16371" width="9" style="84"/>
    <col min="16372" max="16373" width="35.6333333333333" style="84"/>
    <col min="16374" max="16374" width="9" style="84"/>
    <col min="16375" max="16384" width="9" style="87"/>
  </cols>
  <sheetData>
    <row r="1" s="84" customFormat="1" ht="45" customHeight="1" spans="1:2">
      <c r="A1" s="88" t="s">
        <v>823</v>
      </c>
      <c r="B1" s="89"/>
    </row>
    <row r="2" s="84" customFormat="1" ht="20.1" customHeight="1" spans="1:2">
      <c r="A2" s="90"/>
      <c r="B2" s="91" t="s">
        <v>6</v>
      </c>
    </row>
    <row r="3" s="85" customFormat="1" ht="45" customHeight="1" spans="1:2">
      <c r="A3" s="92" t="s">
        <v>824</v>
      </c>
      <c r="B3" s="92" t="s">
        <v>175</v>
      </c>
    </row>
    <row r="4" s="84" customFormat="1" ht="36" customHeight="1" spans="1:2">
      <c r="A4" s="93"/>
      <c r="B4" s="94"/>
    </row>
    <row r="5" s="84" customFormat="1" ht="36" customHeight="1" spans="1:2">
      <c r="A5" s="95"/>
      <c r="B5" s="94"/>
    </row>
    <row r="6" s="84" customFormat="1" ht="36" customHeight="1" spans="1:2">
      <c r="A6" s="95"/>
      <c r="B6" s="94"/>
    </row>
    <row r="7" s="84" customFormat="1" ht="36" customHeight="1" spans="1:2">
      <c r="A7" s="95"/>
      <c r="B7" s="94"/>
    </row>
    <row r="8" s="84" customFormat="1" ht="36" customHeight="1" spans="1:2">
      <c r="A8" s="95"/>
      <c r="B8" s="94"/>
    </row>
    <row r="9" s="84" customFormat="1" ht="36" customHeight="1" spans="1:2">
      <c r="A9" s="95"/>
      <c r="B9" s="94"/>
    </row>
    <row r="10" s="84" customFormat="1" ht="36" customHeight="1" spans="1:2">
      <c r="A10" s="95"/>
      <c r="B10" s="94"/>
    </row>
    <row r="11" s="84" customFormat="1" ht="36" customHeight="1" spans="1:2">
      <c r="A11" s="95"/>
      <c r="B11" s="94"/>
    </row>
    <row r="12" s="84" customFormat="1" ht="31" customHeight="1" spans="1:2">
      <c r="A12" s="96" t="s">
        <v>821</v>
      </c>
      <c r="B12" s="97"/>
    </row>
    <row r="13" s="84" customFormat="1" ht="31" customHeight="1" spans="1:2">
      <c r="A13" s="98" t="s">
        <v>822</v>
      </c>
      <c r="B13" s="99"/>
    </row>
    <row r="14" s="84" customFormat="1" spans="2:16377">
      <c r="B14" s="86"/>
      <c r="XEU14" s="87"/>
      <c r="XEV14" s="87"/>
      <c r="XEW14" s="87"/>
    </row>
  </sheetData>
  <mergeCells count="2">
    <mergeCell ref="A1:B1"/>
    <mergeCell ref="A13:B13"/>
  </mergeCells>
  <conditionalFormatting sqref="B3:G3">
    <cfRule type="cellIs" dxfId="0" priority="2" stopIfTrue="1" operator="lessThanOrEqual">
      <formula>-1</formula>
    </cfRule>
  </conditionalFormatting>
  <conditionalFormatting sqref="B4:G4">
    <cfRule type="cellIs" dxfId="0"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88" fitToHeight="0" orientation="portrait" horizontalDpi="600"/>
  <headerFooter>
    <oddFooter>&amp;C&amp;16- &amp;P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rgb="FF00B0F0"/>
  </sheetPr>
  <dimension ref="A1:E52"/>
  <sheetViews>
    <sheetView showGridLines="0" showZeros="0" view="pageBreakPreview" zoomScaleNormal="115" workbookViewId="0">
      <selection activeCell="B3" sqref="B3"/>
    </sheetView>
  </sheetViews>
  <sheetFormatPr defaultColWidth="9" defaultRowHeight="15.75" outlineLevelCol="4"/>
  <cols>
    <col min="1" max="1" width="58.625" style="51" customWidth="1"/>
    <col min="2" max="4" width="20.6333333333333" style="51" customWidth="1"/>
    <col min="5" max="5" width="5.38333333333333" style="51" hidden="1" customWidth="1"/>
    <col min="6" max="16384" width="9" style="51"/>
  </cols>
  <sheetData>
    <row r="1" ht="45" customHeight="1" spans="1:4">
      <c r="A1" s="52" t="s">
        <v>825</v>
      </c>
      <c r="B1" s="52"/>
      <c r="C1" s="52"/>
      <c r="D1" s="52"/>
    </row>
    <row r="2" s="71" customFormat="1" ht="20.1" customHeight="1" spans="1:4">
      <c r="A2" s="72"/>
      <c r="B2" s="73"/>
      <c r="C2" s="74"/>
      <c r="D2" s="75" t="s">
        <v>6</v>
      </c>
    </row>
    <row r="3" ht="45" customHeight="1" spans="1:5">
      <c r="A3" s="76" t="s">
        <v>826</v>
      </c>
      <c r="B3" s="58" t="s">
        <v>9</v>
      </c>
      <c r="C3" s="59" t="s">
        <v>10</v>
      </c>
      <c r="D3" s="59" t="s">
        <v>11</v>
      </c>
      <c r="E3" s="71" t="s">
        <v>12</v>
      </c>
    </row>
    <row r="4" ht="34" customHeight="1" spans="1:5">
      <c r="A4" s="77" t="s">
        <v>827</v>
      </c>
      <c r="B4" s="78">
        <v>39647</v>
      </c>
      <c r="C4" s="78">
        <v>41546</v>
      </c>
      <c r="D4" s="62">
        <f t="shared" ref="D4:D31" si="0">IF(B4&gt;0,C4/B4-1,IF(B4&lt;0,-(C4/B4-1),""))</f>
        <v>0.048</v>
      </c>
      <c r="E4" s="83" t="str">
        <f t="shared" ref="E4:E38" si="1">IF(A4&lt;&gt;"",IF(SUM(B4:C4)&lt;&gt;0,"是","否"),"是")</f>
        <v>是</v>
      </c>
    </row>
    <row r="5" ht="34" customHeight="1" spans="1:5">
      <c r="A5" s="79" t="s">
        <v>828</v>
      </c>
      <c r="B5" s="80">
        <v>17879</v>
      </c>
      <c r="C5" s="80">
        <v>17940</v>
      </c>
      <c r="D5" s="65">
        <f t="shared" si="0"/>
        <v>0.003</v>
      </c>
      <c r="E5" s="83" t="str">
        <f t="shared" si="1"/>
        <v>是</v>
      </c>
    </row>
    <row r="6" ht="34" customHeight="1" spans="1:5">
      <c r="A6" s="79" t="s">
        <v>829</v>
      </c>
      <c r="B6" s="80"/>
      <c r="C6" s="80"/>
      <c r="D6" s="65" t="str">
        <f t="shared" si="0"/>
        <v/>
      </c>
      <c r="E6" s="83" t="str">
        <f t="shared" si="1"/>
        <v>否</v>
      </c>
    </row>
    <row r="7" s="50" customFormat="1" ht="34" customHeight="1" spans="1:5">
      <c r="A7" s="79" t="s">
        <v>830</v>
      </c>
      <c r="B7" s="80">
        <v>27</v>
      </c>
      <c r="C7" s="80">
        <v>18</v>
      </c>
      <c r="D7" s="65">
        <f t="shared" si="0"/>
        <v>-0.333</v>
      </c>
      <c r="E7" s="83" t="str">
        <f t="shared" si="1"/>
        <v>是</v>
      </c>
    </row>
    <row r="8" ht="34" customHeight="1" spans="1:5">
      <c r="A8" s="79" t="s">
        <v>831</v>
      </c>
      <c r="B8" s="80"/>
      <c r="C8" s="80"/>
      <c r="D8" s="65" t="str">
        <f t="shared" si="0"/>
        <v/>
      </c>
      <c r="E8" s="83" t="str">
        <f t="shared" si="1"/>
        <v>否</v>
      </c>
    </row>
    <row r="9" ht="34" customHeight="1" spans="1:5">
      <c r="A9" s="79" t="s">
        <v>832</v>
      </c>
      <c r="B9" s="80">
        <v>184</v>
      </c>
      <c r="C9" s="80">
        <v>196</v>
      </c>
      <c r="D9" s="65">
        <f t="shared" si="0"/>
        <v>0.065</v>
      </c>
      <c r="E9" s="83" t="str">
        <f t="shared" si="1"/>
        <v>是</v>
      </c>
    </row>
    <row r="10" ht="34" customHeight="1" spans="1:5">
      <c r="A10" s="79" t="s">
        <v>833</v>
      </c>
      <c r="B10" s="80">
        <v>8</v>
      </c>
      <c r="C10" s="80">
        <v>8</v>
      </c>
      <c r="D10" s="65">
        <f t="shared" si="0"/>
        <v>0</v>
      </c>
      <c r="E10" s="83" t="str">
        <f t="shared" si="1"/>
        <v>是</v>
      </c>
    </row>
    <row r="11" ht="34" customHeight="1" spans="1:5">
      <c r="A11" s="81" t="s">
        <v>834</v>
      </c>
      <c r="B11" s="80"/>
      <c r="C11" s="80"/>
      <c r="D11" s="65" t="str">
        <f t="shared" si="0"/>
        <v/>
      </c>
      <c r="E11" s="83" t="str">
        <f t="shared" si="1"/>
        <v>否</v>
      </c>
    </row>
    <row r="12" ht="34" customHeight="1" spans="1:5">
      <c r="A12" s="77" t="s">
        <v>835</v>
      </c>
      <c r="B12" s="78">
        <v>19809</v>
      </c>
      <c r="C12" s="78">
        <v>24053</v>
      </c>
      <c r="D12" s="62">
        <f t="shared" si="0"/>
        <v>0.214</v>
      </c>
      <c r="E12" s="83" t="str">
        <f t="shared" si="1"/>
        <v>是</v>
      </c>
    </row>
    <row r="13" ht="34" customHeight="1" spans="1:5">
      <c r="A13" s="79" t="s">
        <v>828</v>
      </c>
      <c r="B13" s="80">
        <v>13130</v>
      </c>
      <c r="C13" s="80">
        <v>13203</v>
      </c>
      <c r="D13" s="65">
        <f t="shared" si="0"/>
        <v>0.006</v>
      </c>
      <c r="E13" s="83" t="str">
        <f t="shared" si="1"/>
        <v>是</v>
      </c>
    </row>
    <row r="14" ht="34" customHeight="1" spans="1:5">
      <c r="A14" s="79" t="s">
        <v>829</v>
      </c>
      <c r="B14" s="80">
        <v>6297</v>
      </c>
      <c r="C14" s="80">
        <v>10664</v>
      </c>
      <c r="D14" s="65">
        <f t="shared" si="0"/>
        <v>0.694</v>
      </c>
      <c r="E14" s="83" t="str">
        <f t="shared" si="1"/>
        <v>是</v>
      </c>
    </row>
    <row r="15" ht="34" customHeight="1" spans="1:5">
      <c r="A15" s="79" t="s">
        <v>830</v>
      </c>
      <c r="B15" s="80">
        <v>6</v>
      </c>
      <c r="C15" s="80">
        <v>6</v>
      </c>
      <c r="D15" s="65">
        <f t="shared" si="0"/>
        <v>0</v>
      </c>
      <c r="E15" s="83" t="str">
        <f t="shared" si="1"/>
        <v>是</v>
      </c>
    </row>
    <row r="16" ht="34" customHeight="1" spans="1:5">
      <c r="A16" s="79" t="s">
        <v>832</v>
      </c>
      <c r="B16" s="80">
        <v>372</v>
      </c>
      <c r="C16" s="80">
        <v>175</v>
      </c>
      <c r="D16" s="65">
        <f t="shared" si="0"/>
        <v>-0.53</v>
      </c>
      <c r="E16" s="83" t="str">
        <f t="shared" si="1"/>
        <v>是</v>
      </c>
    </row>
    <row r="17" ht="34" customHeight="1" spans="1:5">
      <c r="A17" s="79" t="s">
        <v>833</v>
      </c>
      <c r="B17" s="80">
        <v>4</v>
      </c>
      <c r="C17" s="80">
        <v>5</v>
      </c>
      <c r="D17" s="65">
        <f t="shared" si="0"/>
        <v>0.25</v>
      </c>
      <c r="E17" s="83" t="str">
        <f t="shared" si="1"/>
        <v>是</v>
      </c>
    </row>
    <row r="18" ht="34" customHeight="1" spans="1:5">
      <c r="A18" s="77" t="s">
        <v>836</v>
      </c>
      <c r="B18" s="78">
        <v>1414</v>
      </c>
      <c r="C18" s="78">
        <v>1622</v>
      </c>
      <c r="D18" s="62">
        <f t="shared" si="0"/>
        <v>0.147</v>
      </c>
      <c r="E18" s="83" t="str">
        <f t="shared" si="1"/>
        <v>是</v>
      </c>
    </row>
    <row r="19" ht="34" customHeight="1" spans="1:5">
      <c r="A19" s="79" t="s">
        <v>837</v>
      </c>
      <c r="B19" s="80">
        <v>776</v>
      </c>
      <c r="C19" s="80">
        <v>853</v>
      </c>
      <c r="D19" s="65">
        <f t="shared" si="0"/>
        <v>0.099</v>
      </c>
      <c r="E19" s="83" t="str">
        <f t="shared" si="1"/>
        <v>是</v>
      </c>
    </row>
    <row r="20" ht="34" customHeight="1" spans="1:5">
      <c r="A20" s="81" t="s">
        <v>829</v>
      </c>
      <c r="B20" s="80"/>
      <c r="C20" s="80"/>
      <c r="D20" s="65" t="str">
        <f t="shared" si="0"/>
        <v/>
      </c>
      <c r="E20" s="83" t="str">
        <f t="shared" si="1"/>
        <v>否</v>
      </c>
    </row>
    <row r="21" ht="34" customHeight="1" spans="1:5">
      <c r="A21" s="79" t="s">
        <v>830</v>
      </c>
      <c r="B21" s="80">
        <v>2</v>
      </c>
      <c r="C21" s="80">
        <v>2</v>
      </c>
      <c r="D21" s="65">
        <f t="shared" si="0"/>
        <v>0</v>
      </c>
      <c r="E21" s="83" t="str">
        <f t="shared" si="1"/>
        <v>是</v>
      </c>
    </row>
    <row r="22" ht="34" customHeight="1" spans="1:5">
      <c r="A22" s="79" t="s">
        <v>832</v>
      </c>
      <c r="B22" s="80"/>
      <c r="C22" s="80"/>
      <c r="D22" s="65" t="str">
        <f t="shared" si="0"/>
        <v/>
      </c>
      <c r="E22" s="83" t="str">
        <f t="shared" si="1"/>
        <v>否</v>
      </c>
    </row>
    <row r="23" ht="34" customHeight="1" spans="1:5">
      <c r="A23" s="79" t="s">
        <v>833</v>
      </c>
      <c r="B23" s="80">
        <v>1</v>
      </c>
      <c r="C23" s="80">
        <v>1</v>
      </c>
      <c r="D23" s="65">
        <f t="shared" si="0"/>
        <v>0</v>
      </c>
      <c r="E23" s="83" t="str">
        <f t="shared" si="1"/>
        <v>是</v>
      </c>
    </row>
    <row r="24" ht="34" customHeight="1" spans="1:5">
      <c r="A24" s="77" t="s">
        <v>838</v>
      </c>
      <c r="B24" s="78">
        <v>12933</v>
      </c>
      <c r="C24" s="78">
        <v>12888</v>
      </c>
      <c r="D24" s="62">
        <f t="shared" si="0"/>
        <v>-0.003</v>
      </c>
      <c r="E24" s="83" t="str">
        <f t="shared" si="1"/>
        <v>是</v>
      </c>
    </row>
    <row r="25" ht="34" customHeight="1" spans="1:5">
      <c r="A25" s="79" t="s">
        <v>839</v>
      </c>
      <c r="B25" s="80">
        <v>12851</v>
      </c>
      <c r="C25" s="80">
        <v>12731</v>
      </c>
      <c r="D25" s="65">
        <f t="shared" si="0"/>
        <v>-0.009</v>
      </c>
      <c r="E25" s="83" t="str">
        <f t="shared" si="1"/>
        <v>是</v>
      </c>
    </row>
    <row r="26" ht="34" customHeight="1" spans="1:5">
      <c r="A26" s="79" t="s">
        <v>829</v>
      </c>
      <c r="B26" s="80"/>
      <c r="C26" s="80">
        <v>65</v>
      </c>
      <c r="D26" s="65" t="str">
        <f t="shared" si="0"/>
        <v/>
      </c>
      <c r="E26" s="83" t="str">
        <f t="shared" si="1"/>
        <v>是</v>
      </c>
    </row>
    <row r="27" ht="34" customHeight="1" spans="1:5">
      <c r="A27" s="79" t="s">
        <v>830</v>
      </c>
      <c r="B27" s="80">
        <v>37</v>
      </c>
      <c r="C27" s="80">
        <v>31</v>
      </c>
      <c r="D27" s="65">
        <f t="shared" si="0"/>
        <v>-0.162</v>
      </c>
      <c r="E27" s="83" t="str">
        <f t="shared" si="1"/>
        <v>是</v>
      </c>
    </row>
    <row r="28" ht="34" customHeight="1" spans="1:5">
      <c r="A28" s="79" t="s">
        <v>832</v>
      </c>
      <c r="B28" s="80">
        <v>4</v>
      </c>
      <c r="C28" s="80">
        <v>7</v>
      </c>
      <c r="D28" s="65">
        <f t="shared" si="0"/>
        <v>0.75</v>
      </c>
      <c r="E28" s="83" t="str">
        <f t="shared" si="1"/>
        <v>是</v>
      </c>
    </row>
    <row r="29" ht="34" customHeight="1" spans="1:5">
      <c r="A29" s="79" t="s">
        <v>833</v>
      </c>
      <c r="B29" s="80">
        <v>41</v>
      </c>
      <c r="C29" s="80">
        <v>54</v>
      </c>
      <c r="D29" s="65">
        <f t="shared" si="0"/>
        <v>0.317</v>
      </c>
      <c r="E29" s="83" t="str">
        <f t="shared" si="1"/>
        <v>是</v>
      </c>
    </row>
    <row r="30" ht="34" customHeight="1" spans="1:5">
      <c r="A30" s="77" t="s">
        <v>840</v>
      </c>
      <c r="B30" s="78">
        <v>3448</v>
      </c>
      <c r="C30" s="78">
        <v>3381</v>
      </c>
      <c r="D30" s="62">
        <f t="shared" si="0"/>
        <v>-0.019</v>
      </c>
      <c r="E30" s="83" t="str">
        <f t="shared" si="1"/>
        <v>是</v>
      </c>
    </row>
    <row r="31" ht="34" customHeight="1" spans="1:5">
      <c r="A31" s="79" t="s">
        <v>841</v>
      </c>
      <c r="B31" s="80">
        <v>1477</v>
      </c>
      <c r="C31" s="80">
        <v>1333</v>
      </c>
      <c r="D31" s="65">
        <f t="shared" si="0"/>
        <v>-0.097</v>
      </c>
      <c r="E31" s="83" t="str">
        <f t="shared" si="1"/>
        <v>是</v>
      </c>
    </row>
    <row r="32" ht="34" customHeight="1" spans="1:5">
      <c r="A32" s="79" t="s">
        <v>829</v>
      </c>
      <c r="B32" s="80"/>
      <c r="C32" s="80"/>
      <c r="D32" s="65"/>
      <c r="E32" s="83" t="str">
        <f t="shared" si="1"/>
        <v>否</v>
      </c>
    </row>
    <row r="33" ht="34" customHeight="1" spans="1:5">
      <c r="A33" s="79" t="s">
        <v>830</v>
      </c>
      <c r="B33" s="80">
        <v>2</v>
      </c>
      <c r="C33" s="80">
        <v>2</v>
      </c>
      <c r="D33" s="65">
        <f t="shared" ref="D33:D52" si="2">IF(B33&gt;0,C33/B33-1,IF(B33&lt;0,-(C33/B33-1),""))</f>
        <v>0</v>
      </c>
      <c r="E33" s="83" t="str">
        <f t="shared" si="1"/>
        <v>是</v>
      </c>
    </row>
    <row r="34" ht="34" customHeight="1" spans="1:5">
      <c r="A34" s="79" t="s">
        <v>833</v>
      </c>
      <c r="B34" s="80">
        <v>2</v>
      </c>
      <c r="C34" s="80">
        <v>2</v>
      </c>
      <c r="D34" s="65">
        <f t="shared" si="2"/>
        <v>0</v>
      </c>
      <c r="E34" s="83" t="str">
        <f t="shared" si="1"/>
        <v>是</v>
      </c>
    </row>
    <row r="35" ht="34" customHeight="1" spans="1:5">
      <c r="A35" s="77" t="s">
        <v>842</v>
      </c>
      <c r="B35" s="78">
        <v>13162</v>
      </c>
      <c r="C35" s="78">
        <v>13094</v>
      </c>
      <c r="D35" s="62">
        <f t="shared" si="2"/>
        <v>-0.005</v>
      </c>
      <c r="E35" s="83" t="str">
        <f t="shared" si="1"/>
        <v>是</v>
      </c>
    </row>
    <row r="36" ht="34" customHeight="1" spans="1:5">
      <c r="A36" s="79" t="s">
        <v>843</v>
      </c>
      <c r="B36" s="80">
        <v>5685</v>
      </c>
      <c r="C36" s="80">
        <v>4214</v>
      </c>
      <c r="D36" s="65">
        <f t="shared" si="2"/>
        <v>-0.259</v>
      </c>
      <c r="E36" s="83" t="str">
        <f t="shared" si="1"/>
        <v>是</v>
      </c>
    </row>
    <row r="37" ht="34" customHeight="1" spans="1:5">
      <c r="A37" s="79" t="s">
        <v>829</v>
      </c>
      <c r="B37" s="80">
        <v>300</v>
      </c>
      <c r="C37" s="80">
        <v>271</v>
      </c>
      <c r="D37" s="65">
        <f t="shared" si="2"/>
        <v>-0.097</v>
      </c>
      <c r="E37" s="83" t="str">
        <f t="shared" si="1"/>
        <v>是</v>
      </c>
    </row>
    <row r="38" ht="34" customHeight="1" spans="1:5">
      <c r="A38" s="79" t="s">
        <v>844</v>
      </c>
      <c r="B38" s="80">
        <v>400</v>
      </c>
      <c r="C38" s="80">
        <v>434</v>
      </c>
      <c r="D38" s="65">
        <f t="shared" si="2"/>
        <v>0.085</v>
      </c>
      <c r="E38" s="83" t="str">
        <f t="shared" si="1"/>
        <v>是</v>
      </c>
    </row>
    <row r="39" ht="34" customHeight="1" spans="1:4">
      <c r="A39" s="79" t="s">
        <v>830</v>
      </c>
      <c r="B39" s="80">
        <v>133</v>
      </c>
      <c r="C39" s="80">
        <v>442</v>
      </c>
      <c r="D39" s="65">
        <f t="shared" si="2"/>
        <v>2.323</v>
      </c>
    </row>
    <row r="40" ht="34" customHeight="1" spans="1:4">
      <c r="A40" s="79" t="s">
        <v>831</v>
      </c>
      <c r="B40" s="80">
        <v>897</v>
      </c>
      <c r="C40" s="80">
        <v>558</v>
      </c>
      <c r="D40" s="65">
        <f t="shared" si="2"/>
        <v>-0.378</v>
      </c>
    </row>
    <row r="41" ht="34" customHeight="1" spans="1:4">
      <c r="A41" s="79" t="s">
        <v>832</v>
      </c>
      <c r="B41" s="80">
        <v>22</v>
      </c>
      <c r="C41" s="80">
        <v>19</v>
      </c>
      <c r="D41" s="65">
        <f t="shared" si="2"/>
        <v>-0.136</v>
      </c>
    </row>
    <row r="42" ht="34" customHeight="1" spans="1:4">
      <c r="A42" s="79" t="s">
        <v>833</v>
      </c>
      <c r="B42" s="80">
        <v>3</v>
      </c>
      <c r="C42" s="80">
        <v>3</v>
      </c>
      <c r="D42" s="65">
        <f t="shared" si="2"/>
        <v>0</v>
      </c>
    </row>
    <row r="43" ht="34" customHeight="1" spans="1:4">
      <c r="A43" s="77" t="s">
        <v>845</v>
      </c>
      <c r="B43" s="78">
        <v>14084</v>
      </c>
      <c r="C43" s="78">
        <v>14200</v>
      </c>
      <c r="D43" s="62">
        <f t="shared" si="2"/>
        <v>0.008</v>
      </c>
    </row>
    <row r="44" ht="34" customHeight="1" spans="1:4">
      <c r="A44" s="79" t="s">
        <v>839</v>
      </c>
      <c r="B44" s="80">
        <v>4786</v>
      </c>
      <c r="C44" s="80">
        <v>5200</v>
      </c>
      <c r="D44" s="65">
        <f t="shared" si="2"/>
        <v>0.087</v>
      </c>
    </row>
    <row r="45" ht="34" customHeight="1" spans="1:4">
      <c r="A45" s="79" t="s">
        <v>829</v>
      </c>
      <c r="B45" s="80">
        <v>268</v>
      </c>
      <c r="C45" s="80">
        <v>294</v>
      </c>
      <c r="D45" s="65">
        <f t="shared" si="2"/>
        <v>0.097</v>
      </c>
    </row>
    <row r="46" ht="34" customHeight="1" spans="1:4">
      <c r="A46" s="79" t="s">
        <v>830</v>
      </c>
      <c r="B46" s="80">
        <v>12</v>
      </c>
      <c r="C46" s="80">
        <v>16</v>
      </c>
      <c r="D46" s="65">
        <f t="shared" si="2"/>
        <v>0.333</v>
      </c>
    </row>
    <row r="47" ht="34" customHeight="1" spans="1:4">
      <c r="A47" s="79" t="s">
        <v>833</v>
      </c>
      <c r="B47" s="80">
        <v>103</v>
      </c>
      <c r="C47" s="80">
        <v>105</v>
      </c>
      <c r="D47" s="65">
        <f t="shared" si="2"/>
        <v>0.019</v>
      </c>
    </row>
    <row r="48" ht="34" customHeight="1" spans="1:4">
      <c r="A48" s="68" t="s">
        <v>846</v>
      </c>
      <c r="B48" s="78">
        <f>B4+B12+B18+B24+B30+B35+B43</f>
        <v>104497</v>
      </c>
      <c r="C48" s="78">
        <f>C4+C12+C18+C24+C30+C35+C43</f>
        <v>110784</v>
      </c>
      <c r="D48" s="62">
        <f t="shared" si="2"/>
        <v>0.06</v>
      </c>
    </row>
    <row r="49" ht="34" customHeight="1" spans="1:4">
      <c r="A49" s="79" t="s">
        <v>847</v>
      </c>
      <c r="B49" s="80">
        <v>56984</v>
      </c>
      <c r="C49" s="80">
        <v>55908</v>
      </c>
      <c r="D49" s="65">
        <f t="shared" si="2"/>
        <v>-0.019</v>
      </c>
    </row>
    <row r="50" ht="34" customHeight="1" spans="1:4">
      <c r="A50" s="79" t="s">
        <v>848</v>
      </c>
      <c r="B50" s="80">
        <v>219</v>
      </c>
      <c r="C50" s="80">
        <v>517</v>
      </c>
      <c r="D50" s="65">
        <f t="shared" si="2"/>
        <v>1.361</v>
      </c>
    </row>
    <row r="51" ht="34" customHeight="1" spans="1:4">
      <c r="A51" s="79" t="s">
        <v>849</v>
      </c>
      <c r="B51" s="80">
        <v>6865</v>
      </c>
      <c r="C51" s="80">
        <v>11294</v>
      </c>
      <c r="D51" s="65">
        <f t="shared" si="2"/>
        <v>0.645</v>
      </c>
    </row>
    <row r="52" ht="34" customHeight="1" spans="1:4">
      <c r="A52" s="82" t="s">
        <v>850</v>
      </c>
      <c r="B52" s="80"/>
      <c r="C52" s="80">
        <f>C11</f>
        <v>0</v>
      </c>
      <c r="D52" s="62" t="str">
        <f t="shared" si="2"/>
        <v/>
      </c>
    </row>
  </sheetData>
  <autoFilter xmlns:etc="http://www.wps.cn/officeDocument/2017/etCustomData" ref="A3:E52" etc:filterBottomFollowUsedRange="0">
    <filterColumn colId="4">
      <customFilters>
        <customFilter operator="equal" val="是"/>
      </customFilters>
    </filterColumn>
    <extLst/>
  </autoFilter>
  <mergeCells count="1">
    <mergeCell ref="A1:D1"/>
  </mergeCells>
  <conditionalFormatting sqref="E4:E38">
    <cfRule type="cellIs" dxfId="3" priority="3" stopIfTrue="1" operator="lessThanOrEqual">
      <formula>-1</formula>
    </cfRule>
  </conditionalFormatting>
  <conditionalFormatting sqref="E5:E38">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E45"/>
  <sheetViews>
    <sheetView showGridLines="0" showZeros="0" view="pageBreakPreview" zoomScaleNormal="100" workbookViewId="0">
      <pane ySplit="3" topLeftCell="A38" activePane="bottomLeft" state="frozen"/>
      <selection/>
      <selection pane="bottomLeft" activeCell="B44" sqref="B44:C44"/>
    </sheetView>
  </sheetViews>
  <sheetFormatPr defaultColWidth="9" defaultRowHeight="15.75" outlineLevelCol="4"/>
  <cols>
    <col min="1" max="1" width="45.6333333333333" style="51" customWidth="1"/>
    <col min="2" max="4" width="20.6333333333333" style="51" customWidth="1"/>
    <col min="5" max="5" width="12.75" style="51" hidden="1" customWidth="1"/>
    <col min="6" max="16384" width="9" style="51"/>
  </cols>
  <sheetData>
    <row r="1" ht="45" customHeight="1" spans="1:4">
      <c r="A1" s="52" t="s">
        <v>851</v>
      </c>
      <c r="B1" s="52"/>
      <c r="C1" s="52"/>
      <c r="D1" s="52"/>
    </row>
    <row r="2" ht="20.1" customHeight="1" spans="1:4">
      <c r="A2" s="53"/>
      <c r="B2" s="54"/>
      <c r="C2" s="55"/>
      <c r="D2" s="56" t="s">
        <v>852</v>
      </c>
    </row>
    <row r="3" ht="45" customHeight="1" spans="1:5">
      <c r="A3" s="57" t="s">
        <v>746</v>
      </c>
      <c r="B3" s="58" t="s">
        <v>9</v>
      </c>
      <c r="C3" s="59" t="s">
        <v>10</v>
      </c>
      <c r="D3" s="59" t="s">
        <v>11</v>
      </c>
      <c r="E3" s="69" t="s">
        <v>12</v>
      </c>
    </row>
    <row r="4" ht="36" customHeight="1" spans="1:5">
      <c r="A4" s="60" t="s">
        <v>853</v>
      </c>
      <c r="B4" s="61">
        <v>41827</v>
      </c>
      <c r="C4" s="61">
        <v>41546</v>
      </c>
      <c r="D4" s="62">
        <f t="shared" ref="D4:D45" si="0">IF(B4&gt;0,C4/B4-1,IF(B4&lt;0,-(C4/B4-1),""))</f>
        <v>-0.007</v>
      </c>
      <c r="E4" s="70" t="str">
        <f t="shared" ref="E4:E22" si="1">IF(A4&lt;&gt;"",IF(SUM(B4:C4)&lt;&gt;0,"是","否"),"是")</f>
        <v>是</v>
      </c>
    </row>
    <row r="5" ht="36" customHeight="1" spans="1:5">
      <c r="A5" s="63" t="s">
        <v>854</v>
      </c>
      <c r="B5" s="64">
        <v>20611</v>
      </c>
      <c r="C5" s="64">
        <v>22399</v>
      </c>
      <c r="D5" s="65">
        <f t="shared" si="0"/>
        <v>0.087</v>
      </c>
      <c r="E5" s="70" t="str">
        <f t="shared" si="1"/>
        <v>是</v>
      </c>
    </row>
    <row r="6" ht="36" customHeight="1" spans="1:5">
      <c r="A6" s="63" t="s">
        <v>855</v>
      </c>
      <c r="B6" s="64">
        <v>607</v>
      </c>
      <c r="C6" s="64">
        <v>667</v>
      </c>
      <c r="D6" s="65">
        <f t="shared" si="0"/>
        <v>0.099</v>
      </c>
      <c r="E6" s="70" t="str">
        <f t="shared" si="1"/>
        <v>是</v>
      </c>
    </row>
    <row r="7" ht="36" customHeight="1" spans="1:5">
      <c r="A7" s="63" t="s">
        <v>856</v>
      </c>
      <c r="B7" s="64">
        <v>295</v>
      </c>
      <c r="C7" s="64">
        <v>287</v>
      </c>
      <c r="D7" s="65">
        <f t="shared" si="0"/>
        <v>-0.027</v>
      </c>
      <c r="E7" s="70" t="str">
        <f t="shared" si="1"/>
        <v>是</v>
      </c>
    </row>
    <row r="8" s="50" customFormat="1" ht="36" customHeight="1" spans="1:5">
      <c r="A8" s="63" t="s">
        <v>857</v>
      </c>
      <c r="B8" s="64">
        <v>26</v>
      </c>
      <c r="C8" s="64">
        <v>21</v>
      </c>
      <c r="D8" s="65">
        <f t="shared" si="0"/>
        <v>-0.192</v>
      </c>
      <c r="E8" s="70" t="str">
        <f t="shared" si="1"/>
        <v>是</v>
      </c>
    </row>
    <row r="9" s="50" customFormat="1" ht="36" customHeight="1" spans="1:5">
      <c r="A9" s="63" t="s">
        <v>858</v>
      </c>
      <c r="B9" s="64"/>
      <c r="C9" s="64"/>
      <c r="D9" s="65" t="str">
        <f t="shared" si="0"/>
        <v/>
      </c>
      <c r="E9" s="70" t="str">
        <f t="shared" si="1"/>
        <v>否</v>
      </c>
    </row>
    <row r="10" s="50" customFormat="1" ht="36" customHeight="1" spans="1:5">
      <c r="A10" s="60" t="s">
        <v>859</v>
      </c>
      <c r="B10" s="61">
        <v>19575</v>
      </c>
      <c r="C10" s="61">
        <v>20787</v>
      </c>
      <c r="D10" s="62">
        <f t="shared" si="0"/>
        <v>0.062</v>
      </c>
      <c r="E10" s="70" t="str">
        <f t="shared" si="1"/>
        <v>是</v>
      </c>
    </row>
    <row r="11" s="50" customFormat="1" ht="36" customHeight="1" spans="1:5">
      <c r="A11" s="63" t="s">
        <v>854</v>
      </c>
      <c r="B11" s="64">
        <v>19529</v>
      </c>
      <c r="C11" s="64">
        <v>20734</v>
      </c>
      <c r="D11" s="65">
        <f t="shared" si="0"/>
        <v>0.062</v>
      </c>
      <c r="E11" s="70" t="str">
        <f t="shared" si="1"/>
        <v>是</v>
      </c>
    </row>
    <row r="12" s="50" customFormat="1" ht="36" customHeight="1" spans="1:5">
      <c r="A12" s="63" t="s">
        <v>856</v>
      </c>
      <c r="B12" s="64">
        <v>22</v>
      </c>
      <c r="C12" s="64">
        <v>30</v>
      </c>
      <c r="D12" s="65">
        <f t="shared" si="0"/>
        <v>0.364</v>
      </c>
      <c r="E12" s="70" t="str">
        <f t="shared" si="1"/>
        <v>是</v>
      </c>
    </row>
    <row r="13" s="50" customFormat="1" ht="36" customHeight="1" spans="1:5">
      <c r="A13" s="63" t="s">
        <v>857</v>
      </c>
      <c r="B13" s="64">
        <v>24</v>
      </c>
      <c r="C13" s="64">
        <v>23</v>
      </c>
      <c r="D13" s="65">
        <f t="shared" si="0"/>
        <v>-0.042</v>
      </c>
      <c r="E13" s="70" t="str">
        <f t="shared" si="1"/>
        <v>是</v>
      </c>
    </row>
    <row r="14" s="50" customFormat="1" ht="36" customHeight="1" spans="1:5">
      <c r="A14" s="60" t="s">
        <v>860</v>
      </c>
      <c r="B14" s="66">
        <v>1414</v>
      </c>
      <c r="C14" s="61">
        <v>1622</v>
      </c>
      <c r="D14" s="62">
        <f t="shared" si="0"/>
        <v>0.147</v>
      </c>
      <c r="E14" s="70" t="str">
        <f t="shared" si="1"/>
        <v>是</v>
      </c>
    </row>
    <row r="15" ht="36" customHeight="1" spans="1:5">
      <c r="A15" s="63" t="s">
        <v>861</v>
      </c>
      <c r="B15" s="67">
        <v>325</v>
      </c>
      <c r="C15" s="64">
        <v>400</v>
      </c>
      <c r="D15" s="65">
        <f t="shared" si="0"/>
        <v>0.231</v>
      </c>
      <c r="E15" s="70" t="str">
        <f t="shared" si="1"/>
        <v>是</v>
      </c>
    </row>
    <row r="16" ht="36" customHeight="1" spans="1:5">
      <c r="A16" s="63" t="s">
        <v>862</v>
      </c>
      <c r="B16" s="67">
        <v>59</v>
      </c>
      <c r="C16" s="64">
        <v>62</v>
      </c>
      <c r="D16" s="65">
        <f t="shared" si="0"/>
        <v>0.051</v>
      </c>
      <c r="E16" s="70" t="str">
        <f t="shared" si="1"/>
        <v>是</v>
      </c>
    </row>
    <row r="17" ht="36" customHeight="1" spans="1:5">
      <c r="A17" s="63" t="s">
        <v>855</v>
      </c>
      <c r="B17" s="67"/>
      <c r="C17" s="64">
        <v>3</v>
      </c>
      <c r="D17" s="65" t="str">
        <f t="shared" si="0"/>
        <v/>
      </c>
      <c r="E17" s="70" t="str">
        <f t="shared" si="1"/>
        <v>是</v>
      </c>
    </row>
    <row r="18" ht="36" customHeight="1" spans="1:5">
      <c r="A18" s="63" t="s">
        <v>863</v>
      </c>
      <c r="B18" s="67"/>
      <c r="C18" s="64"/>
      <c r="D18" s="65" t="str">
        <f t="shared" si="0"/>
        <v/>
      </c>
      <c r="E18" s="70" t="str">
        <f t="shared" si="1"/>
        <v>否</v>
      </c>
    </row>
    <row r="19" ht="36" customHeight="1" spans="1:5">
      <c r="A19" s="63" t="s">
        <v>864</v>
      </c>
      <c r="B19" s="67"/>
      <c r="C19" s="64">
        <v>4</v>
      </c>
      <c r="D19" s="65" t="str">
        <f t="shared" si="0"/>
        <v/>
      </c>
      <c r="E19" s="70" t="str">
        <f t="shared" si="1"/>
        <v>是</v>
      </c>
    </row>
    <row r="20" ht="36" customHeight="1" spans="1:5">
      <c r="A20" s="63" t="s">
        <v>865</v>
      </c>
      <c r="B20" s="67">
        <v>204</v>
      </c>
      <c r="C20" s="64">
        <v>230</v>
      </c>
      <c r="D20" s="65">
        <f t="shared" si="0"/>
        <v>0.127</v>
      </c>
      <c r="E20" s="70" t="str">
        <f t="shared" si="1"/>
        <v>是</v>
      </c>
    </row>
    <row r="21" ht="36" customHeight="1" spans="1:5">
      <c r="A21" s="63" t="s">
        <v>866</v>
      </c>
      <c r="B21" s="67">
        <v>30</v>
      </c>
      <c r="C21" s="64">
        <v>49</v>
      </c>
      <c r="D21" s="65">
        <f t="shared" si="0"/>
        <v>0.633</v>
      </c>
      <c r="E21" s="70" t="str">
        <f t="shared" si="1"/>
        <v>是</v>
      </c>
    </row>
    <row r="22" ht="36" customHeight="1" spans="1:5">
      <c r="A22" s="63" t="s">
        <v>856</v>
      </c>
      <c r="B22" s="67">
        <v>11</v>
      </c>
      <c r="C22" s="64">
        <v>5</v>
      </c>
      <c r="D22" s="65">
        <f t="shared" si="0"/>
        <v>-0.545</v>
      </c>
      <c r="E22" s="70" t="str">
        <f t="shared" si="1"/>
        <v>是</v>
      </c>
    </row>
    <row r="23" ht="36" customHeight="1" spans="1:4">
      <c r="A23" s="63" t="s">
        <v>857</v>
      </c>
      <c r="B23" s="67">
        <v>6</v>
      </c>
      <c r="C23" s="64">
        <v>12</v>
      </c>
      <c r="D23" s="65">
        <f t="shared" si="0"/>
        <v>1</v>
      </c>
    </row>
    <row r="24" ht="36" customHeight="1" spans="1:4">
      <c r="A24" s="60" t="s">
        <v>867</v>
      </c>
      <c r="B24" s="66">
        <v>12933</v>
      </c>
      <c r="C24" s="61">
        <v>12888</v>
      </c>
      <c r="D24" s="62">
        <f t="shared" si="0"/>
        <v>-0.003</v>
      </c>
    </row>
    <row r="25" ht="36" customHeight="1" spans="1:4">
      <c r="A25" s="63" t="s">
        <v>868</v>
      </c>
      <c r="B25" s="67">
        <v>6525</v>
      </c>
      <c r="C25" s="64">
        <v>7480</v>
      </c>
      <c r="D25" s="65">
        <f t="shared" si="0"/>
        <v>0.146</v>
      </c>
    </row>
    <row r="26" ht="36" customHeight="1" spans="1:4">
      <c r="A26" s="63" t="s">
        <v>856</v>
      </c>
      <c r="B26" s="67">
        <v>1</v>
      </c>
      <c r="C26" s="64">
        <v>11</v>
      </c>
      <c r="D26" s="65">
        <f t="shared" si="0"/>
        <v>10</v>
      </c>
    </row>
    <row r="27" ht="36" customHeight="1" spans="1:4">
      <c r="A27" s="63" t="s">
        <v>857</v>
      </c>
      <c r="B27" s="67">
        <v>81</v>
      </c>
      <c r="C27" s="64">
        <v>147</v>
      </c>
      <c r="D27" s="65">
        <f t="shared" si="0"/>
        <v>0.815</v>
      </c>
    </row>
    <row r="28" ht="36" customHeight="1" spans="1:4">
      <c r="A28" s="60" t="s">
        <v>869</v>
      </c>
      <c r="B28" s="66">
        <v>3448</v>
      </c>
      <c r="C28" s="61">
        <v>3381</v>
      </c>
      <c r="D28" s="62">
        <f t="shared" si="0"/>
        <v>-0.019</v>
      </c>
    </row>
    <row r="29" ht="36" customHeight="1" spans="1:4">
      <c r="A29" s="63" t="s">
        <v>870</v>
      </c>
      <c r="B29" s="67">
        <v>1962</v>
      </c>
      <c r="C29" s="64">
        <v>2041</v>
      </c>
      <c r="D29" s="65">
        <f t="shared" si="0"/>
        <v>0.04</v>
      </c>
    </row>
    <row r="30" ht="36" customHeight="1" spans="1:4">
      <c r="A30" s="63" t="s">
        <v>871</v>
      </c>
      <c r="B30" s="67"/>
      <c r="C30" s="64"/>
      <c r="D30" s="65" t="str">
        <f t="shared" si="0"/>
        <v/>
      </c>
    </row>
    <row r="31" ht="36" customHeight="1" spans="1:4">
      <c r="A31" s="63" t="s">
        <v>872</v>
      </c>
      <c r="B31" s="67"/>
      <c r="C31" s="64"/>
      <c r="D31" s="65" t="str">
        <f t="shared" si="0"/>
        <v/>
      </c>
    </row>
    <row r="32" ht="36" customHeight="1" spans="1:4">
      <c r="A32" s="63" t="s">
        <v>857</v>
      </c>
      <c r="B32" s="67">
        <v>5</v>
      </c>
      <c r="C32" s="64">
        <v>4</v>
      </c>
      <c r="D32" s="65">
        <f t="shared" si="0"/>
        <v>-0.2</v>
      </c>
    </row>
    <row r="33" ht="36" customHeight="1" spans="1:4">
      <c r="A33" s="60" t="s">
        <v>873</v>
      </c>
      <c r="B33" s="66">
        <v>12778</v>
      </c>
      <c r="C33" s="61">
        <v>9148</v>
      </c>
      <c r="D33" s="62">
        <f t="shared" si="0"/>
        <v>-0.284</v>
      </c>
    </row>
    <row r="34" ht="36" customHeight="1" spans="1:4">
      <c r="A34" s="63" t="s">
        <v>874</v>
      </c>
      <c r="B34" s="67">
        <v>5574</v>
      </c>
      <c r="C34" s="64">
        <v>6800</v>
      </c>
      <c r="D34" s="65">
        <f t="shared" si="0"/>
        <v>0.22</v>
      </c>
    </row>
    <row r="35" ht="36" customHeight="1" spans="1:4">
      <c r="A35" s="63" t="s">
        <v>875</v>
      </c>
      <c r="B35" s="67">
        <v>1813</v>
      </c>
      <c r="C35" s="64">
        <v>2084</v>
      </c>
      <c r="D35" s="65">
        <f t="shared" si="0"/>
        <v>0.149</v>
      </c>
    </row>
    <row r="36" ht="36" customHeight="1" spans="1:4">
      <c r="A36" s="63" t="s">
        <v>876</v>
      </c>
      <c r="B36" s="67">
        <v>206</v>
      </c>
      <c r="C36" s="64">
        <v>253</v>
      </c>
      <c r="D36" s="65">
        <f t="shared" si="0"/>
        <v>0.228</v>
      </c>
    </row>
    <row r="37" ht="36" customHeight="1" spans="1:4">
      <c r="A37" s="63" t="s">
        <v>856</v>
      </c>
      <c r="B37" s="67">
        <v>8</v>
      </c>
      <c r="C37" s="64">
        <v>9</v>
      </c>
      <c r="D37" s="65">
        <f t="shared" si="0"/>
        <v>0.125</v>
      </c>
    </row>
    <row r="38" ht="36" customHeight="1" spans="1:4">
      <c r="A38" s="63" t="s">
        <v>857</v>
      </c>
      <c r="B38" s="67"/>
      <c r="C38" s="64">
        <v>2</v>
      </c>
      <c r="D38" s="65" t="str">
        <f t="shared" si="0"/>
        <v/>
      </c>
    </row>
    <row r="39" ht="36" customHeight="1" spans="1:4">
      <c r="A39" s="60" t="s">
        <v>877</v>
      </c>
      <c r="B39" s="66">
        <v>14093</v>
      </c>
      <c r="C39" s="61">
        <v>14200</v>
      </c>
      <c r="D39" s="62">
        <f t="shared" si="0"/>
        <v>0.008</v>
      </c>
    </row>
    <row r="40" ht="36" customHeight="1" spans="1:4">
      <c r="A40" s="63" t="s">
        <v>868</v>
      </c>
      <c r="B40" s="67">
        <v>8924</v>
      </c>
      <c r="C40" s="64">
        <v>8958</v>
      </c>
      <c r="D40" s="65">
        <f t="shared" si="0"/>
        <v>0.004</v>
      </c>
    </row>
    <row r="41" ht="36" customHeight="1" spans="1:4">
      <c r="A41" s="63" t="s">
        <v>878</v>
      </c>
      <c r="B41" s="67"/>
      <c r="C41" s="64">
        <v>691</v>
      </c>
      <c r="D41" s="65" t="str">
        <f t="shared" si="0"/>
        <v/>
      </c>
    </row>
    <row r="42" ht="36" customHeight="1" spans="1:4">
      <c r="A42" s="63" t="s">
        <v>857</v>
      </c>
      <c r="B42" s="67"/>
      <c r="C42" s="64"/>
      <c r="D42" s="65" t="str">
        <f t="shared" si="0"/>
        <v/>
      </c>
    </row>
    <row r="43" ht="36" customHeight="1" spans="1:4">
      <c r="A43" s="68" t="s">
        <v>879</v>
      </c>
      <c r="B43" s="61">
        <f>B4+B10+B14+B24+B28+B33+B39</f>
        <v>106068</v>
      </c>
      <c r="C43" s="61">
        <f>C4+C10+C14+C24+C28+C33+C39</f>
        <v>103572</v>
      </c>
      <c r="D43" s="62">
        <f t="shared" si="0"/>
        <v>-0.024</v>
      </c>
    </row>
    <row r="44" ht="36" customHeight="1" spans="1:4">
      <c r="A44" s="63" t="s">
        <v>880</v>
      </c>
      <c r="B44" s="67">
        <v>66135</v>
      </c>
      <c r="C44" s="67">
        <v>71895</v>
      </c>
      <c r="D44" s="65">
        <f t="shared" si="0"/>
        <v>0.087</v>
      </c>
    </row>
    <row r="45" ht="36" customHeight="1" spans="1:4">
      <c r="A45" s="63" t="s">
        <v>858</v>
      </c>
      <c r="B45" s="67"/>
      <c r="C45" s="67"/>
      <c r="D45" s="65" t="str">
        <f t="shared" si="0"/>
        <v/>
      </c>
    </row>
  </sheetData>
  <autoFilter xmlns:etc="http://www.wps.cn/officeDocument/2017/etCustomData" ref="A3:E45" etc:filterBottomFollowUsedRange="0">
    <extLst/>
  </autoFilter>
  <mergeCells count="1">
    <mergeCell ref="A1:D1"/>
  </mergeCells>
  <conditionalFormatting sqref="E4:E22">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orizontalDpi="600"/>
  <headerFooter alignWithMargins="0">
    <oddFooter>&amp;C&amp;16-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9"/>
  <sheetViews>
    <sheetView workbookViewId="0">
      <selection activeCell="G24" sqref="G24"/>
    </sheetView>
  </sheetViews>
  <sheetFormatPr defaultColWidth="10" defaultRowHeight="14.25" outlineLevelCol="6"/>
  <cols>
    <col min="1" max="1" width="24.6333333333333" style="1" customWidth="1"/>
    <col min="2" max="7" width="15.6333333333333" style="1" customWidth="1"/>
    <col min="8" max="8" width="9.76666666666667" style="1" customWidth="1"/>
    <col min="9" max="16384" width="10" style="1"/>
  </cols>
  <sheetData>
    <row r="1" s="1" customFormat="1" ht="30" customHeight="1" spans="1:1">
      <c r="A1" s="32"/>
    </row>
    <row r="2" s="1" customFormat="1" ht="28.6" customHeight="1" spans="1:7">
      <c r="A2" s="46" t="s">
        <v>881</v>
      </c>
      <c r="B2" s="46"/>
      <c r="C2" s="46"/>
      <c r="D2" s="46"/>
      <c r="E2" s="46"/>
      <c r="F2" s="46"/>
      <c r="G2" s="46"/>
    </row>
    <row r="3" s="1" customFormat="1" ht="23" customHeight="1" spans="1:7">
      <c r="A3" s="33"/>
      <c r="B3" s="33"/>
      <c r="F3" s="34" t="s">
        <v>882</v>
      </c>
      <c r="G3" s="34"/>
    </row>
    <row r="4" s="1" customFormat="1" ht="30" customHeight="1" spans="1:7">
      <c r="A4" s="40" t="s">
        <v>883</v>
      </c>
      <c r="B4" s="40" t="s">
        <v>884</v>
      </c>
      <c r="C4" s="40"/>
      <c r="D4" s="40"/>
      <c r="E4" s="40" t="s">
        <v>885</v>
      </c>
      <c r="F4" s="40"/>
      <c r="G4" s="40"/>
    </row>
    <row r="5" s="1" customFormat="1" ht="30" customHeight="1" spans="1:7">
      <c r="A5" s="40"/>
      <c r="B5" s="47"/>
      <c r="C5" s="40" t="s">
        <v>886</v>
      </c>
      <c r="D5" s="40" t="s">
        <v>887</v>
      </c>
      <c r="E5" s="47"/>
      <c r="F5" s="40" t="s">
        <v>886</v>
      </c>
      <c r="G5" s="40" t="s">
        <v>887</v>
      </c>
    </row>
    <row r="6" s="1" customFormat="1" ht="30" customHeight="1" spans="1:7">
      <c r="A6" s="40" t="s">
        <v>888</v>
      </c>
      <c r="B6" s="40" t="s">
        <v>889</v>
      </c>
      <c r="C6" s="40" t="s">
        <v>890</v>
      </c>
      <c r="D6" s="40" t="s">
        <v>891</v>
      </c>
      <c r="E6" s="40" t="s">
        <v>892</v>
      </c>
      <c r="F6" s="40" t="s">
        <v>893</v>
      </c>
      <c r="G6" s="40" t="s">
        <v>894</v>
      </c>
    </row>
    <row r="7" s="1" customFormat="1" ht="30" customHeight="1" spans="1:7">
      <c r="A7" s="43" t="s">
        <v>895</v>
      </c>
      <c r="B7" s="47"/>
      <c r="C7" s="47"/>
      <c r="D7" s="47"/>
      <c r="E7" s="47">
        <f>F7+G7</f>
        <v>39.52</v>
      </c>
      <c r="F7" s="47">
        <v>16.83</v>
      </c>
      <c r="G7" s="47">
        <v>22.69</v>
      </c>
    </row>
    <row r="8" s="1" customFormat="1" ht="30" customHeight="1" spans="1:7">
      <c r="A8" s="43" t="s">
        <v>896</v>
      </c>
      <c r="B8" s="47"/>
      <c r="C8" s="47"/>
      <c r="D8" s="47"/>
      <c r="E8" s="47">
        <f>F8+G8</f>
        <v>39.52</v>
      </c>
      <c r="F8" s="47">
        <v>16.83</v>
      </c>
      <c r="G8" s="47">
        <v>22.69</v>
      </c>
    </row>
    <row r="9" s="1" customFormat="1" ht="44" customHeight="1" spans="1:7">
      <c r="A9" s="48"/>
      <c r="B9" s="47"/>
      <c r="C9" s="47"/>
      <c r="D9" s="47"/>
      <c r="E9" s="49"/>
      <c r="F9" s="47"/>
      <c r="G9" s="47"/>
    </row>
    <row r="10" s="1" customFormat="1" ht="30" customHeight="1" spans="1:7">
      <c r="A10" s="48"/>
      <c r="B10" s="47"/>
      <c r="C10" s="47"/>
      <c r="D10" s="47"/>
      <c r="E10" s="47"/>
      <c r="F10" s="47"/>
      <c r="G10" s="47"/>
    </row>
    <row r="11" s="1" customFormat="1" ht="30" customHeight="1" spans="1:7">
      <c r="A11" s="48"/>
      <c r="B11" s="47"/>
      <c r="C11" s="47"/>
      <c r="D11" s="47"/>
      <c r="E11" s="47"/>
      <c r="F11" s="47"/>
      <c r="G11" s="47"/>
    </row>
    <row r="12" s="1" customFormat="1" ht="30" customHeight="1" spans="1:7">
      <c r="A12" s="48"/>
      <c r="B12" s="47"/>
      <c r="C12" s="47"/>
      <c r="D12" s="47"/>
      <c r="E12" s="47"/>
      <c r="F12" s="47"/>
      <c r="G12" s="47"/>
    </row>
    <row r="13" s="3" customFormat="1" ht="25" customHeight="1" spans="1:7">
      <c r="A13" s="31" t="s">
        <v>897</v>
      </c>
      <c r="B13" s="31"/>
      <c r="C13" s="31"/>
      <c r="D13" s="31"/>
      <c r="E13" s="31"/>
      <c r="F13" s="31"/>
      <c r="G13" s="31"/>
    </row>
    <row r="14" s="3" customFormat="1" ht="25" customHeight="1" spans="1:7">
      <c r="A14" s="31" t="s">
        <v>898</v>
      </c>
      <c r="B14" s="31"/>
      <c r="C14" s="31"/>
      <c r="D14" s="31"/>
      <c r="E14" s="31"/>
      <c r="F14" s="31"/>
      <c r="G14" s="31"/>
    </row>
    <row r="15" s="1" customFormat="1" ht="18" customHeight="1" spans="1:7">
      <c r="A15" s="32"/>
      <c r="B15" s="32"/>
      <c r="C15" s="32"/>
      <c r="D15" s="32"/>
      <c r="E15" s="32"/>
      <c r="F15" s="32"/>
      <c r="G15" s="32"/>
    </row>
    <row r="16" s="1" customFormat="1" ht="18" customHeight="1" spans="1:7">
      <c r="A16" s="32"/>
      <c r="B16" s="32"/>
      <c r="C16" s="32"/>
      <c r="D16" s="32"/>
      <c r="E16" s="32"/>
      <c r="F16" s="32"/>
      <c r="G16" s="32"/>
    </row>
    <row r="17" s="1" customFormat="1" ht="18" customHeight="1" spans="1:7">
      <c r="A17" s="32"/>
      <c r="B17" s="32"/>
      <c r="C17" s="32"/>
      <c r="D17" s="32"/>
      <c r="E17" s="32"/>
      <c r="F17" s="32"/>
      <c r="G17" s="32"/>
    </row>
    <row r="18" s="1" customFormat="1" ht="18" customHeight="1" spans="1:7">
      <c r="A18" s="32"/>
      <c r="B18" s="32"/>
      <c r="C18" s="32"/>
      <c r="D18" s="32"/>
      <c r="E18" s="32"/>
      <c r="F18" s="32"/>
      <c r="G18" s="32"/>
    </row>
    <row r="19" s="1" customFormat="1" ht="14" customHeight="1" spans="1:7">
      <c r="A19" s="32"/>
      <c r="B19" s="32"/>
      <c r="C19" s="32"/>
      <c r="D19" s="32"/>
      <c r="E19" s="32"/>
      <c r="F19" s="32"/>
      <c r="G19" s="32"/>
    </row>
  </sheetData>
  <mergeCells count="7">
    <mergeCell ref="A2:G2"/>
    <mergeCell ref="F3:G3"/>
    <mergeCell ref="B4:D4"/>
    <mergeCell ref="E4:G4"/>
    <mergeCell ref="A13:G13"/>
    <mergeCell ref="A14:G14"/>
    <mergeCell ref="A4:A5"/>
  </mergeCells>
  <printOptions horizontalCentered="1"/>
  <pageMargins left="0.707638888888889" right="0.707638888888889" top="0.629166666666667" bottom="0.751388888888889" header="0.30625" footer="0.30625"/>
  <pageSetup paperSize="9" fitToHeight="200" orientation="landscape" horizontalDpi="600" verticalDpi="600"/>
  <headerFooter>
    <oddFooter>&amp;C&amp;16-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6"/>
  <sheetViews>
    <sheetView workbookViewId="0">
      <selection activeCell="A14" sqref="A14"/>
    </sheetView>
  </sheetViews>
  <sheetFormatPr defaultColWidth="10" defaultRowHeight="14.25" outlineLevelCol="6"/>
  <cols>
    <col min="1" max="1" width="62.25" style="1" customWidth="1"/>
    <col min="2" max="3" width="28.6333333333333" style="1" customWidth="1"/>
    <col min="4" max="4" width="9.76666666666667" style="1" customWidth="1"/>
    <col min="5" max="16384" width="10" style="1"/>
  </cols>
  <sheetData>
    <row r="1" s="1" customFormat="1" ht="23" customHeight="1"/>
    <row r="2" s="1" customFormat="1" ht="14.3" customHeight="1" spans="1:1">
      <c r="A2" s="32"/>
    </row>
    <row r="3" s="1" customFormat="1" ht="28.6" customHeight="1" spans="1:3">
      <c r="A3" s="27" t="s">
        <v>899</v>
      </c>
      <c r="B3" s="27"/>
      <c r="C3" s="27"/>
    </row>
    <row r="4" s="1" customFormat="1" ht="27" customHeight="1" spans="1:3">
      <c r="A4" s="33"/>
      <c r="B4" s="33"/>
      <c r="C4" s="34" t="s">
        <v>882</v>
      </c>
    </row>
    <row r="5" s="38" customFormat="1" ht="24" customHeight="1" spans="1:3">
      <c r="A5" s="40" t="s">
        <v>900</v>
      </c>
      <c r="B5" s="40" t="s">
        <v>175</v>
      </c>
      <c r="C5" s="40" t="s">
        <v>901</v>
      </c>
    </row>
    <row r="6" s="38" customFormat="1" ht="32" customHeight="1" spans="1:3">
      <c r="A6" s="41" t="s">
        <v>902</v>
      </c>
      <c r="B6" s="42">
        <v>15.84</v>
      </c>
      <c r="C6" s="42">
        <v>15.84</v>
      </c>
    </row>
    <row r="7" s="38" customFormat="1" ht="32" customHeight="1" spans="1:3">
      <c r="A7" s="41" t="s">
        <v>903</v>
      </c>
      <c r="B7" s="42"/>
      <c r="C7" s="42"/>
    </row>
    <row r="8" s="38" customFormat="1" ht="32" customHeight="1" spans="1:3">
      <c r="A8" s="41" t="s">
        <v>904</v>
      </c>
      <c r="B8" s="42">
        <v>10.08</v>
      </c>
      <c r="C8" s="42">
        <v>10.08</v>
      </c>
    </row>
    <row r="9" s="38" customFormat="1" ht="30" customHeight="1" spans="1:3">
      <c r="A9" s="43" t="s">
        <v>905</v>
      </c>
      <c r="B9" s="42"/>
      <c r="C9" s="42"/>
    </row>
    <row r="10" s="38" customFormat="1" ht="32" customHeight="1" spans="1:3">
      <c r="A10" s="43" t="s">
        <v>906</v>
      </c>
      <c r="B10" s="42">
        <v>10.08</v>
      </c>
      <c r="C10" s="42">
        <v>10.08</v>
      </c>
    </row>
    <row r="11" s="38" customFormat="1" ht="32" customHeight="1" spans="1:3">
      <c r="A11" s="41" t="s">
        <v>907</v>
      </c>
      <c r="B11" s="42">
        <v>9.09</v>
      </c>
      <c r="C11" s="42">
        <v>9.09</v>
      </c>
    </row>
    <row r="12" s="38" customFormat="1" ht="32" customHeight="1" spans="1:3">
      <c r="A12" s="41" t="s">
        <v>908</v>
      </c>
      <c r="B12" s="42">
        <v>16.83</v>
      </c>
      <c r="C12" s="42">
        <v>16.83</v>
      </c>
    </row>
    <row r="13" s="38" customFormat="1" ht="32" customHeight="1" spans="1:3">
      <c r="A13" s="41" t="s">
        <v>909</v>
      </c>
      <c r="B13" s="42"/>
      <c r="C13" s="42"/>
    </row>
    <row r="14" s="38" customFormat="1" ht="32" customHeight="1" spans="1:3">
      <c r="A14" s="41" t="s">
        <v>910</v>
      </c>
      <c r="B14" s="42"/>
      <c r="C14" s="42"/>
    </row>
    <row r="15" s="39" customFormat="1" ht="69" customHeight="1" spans="1:7">
      <c r="A15" s="44" t="s">
        <v>911</v>
      </c>
      <c r="B15" s="44"/>
      <c r="C15" s="44"/>
      <c r="D15" s="45"/>
      <c r="E15" s="45"/>
      <c r="F15" s="45"/>
      <c r="G15" s="45"/>
    </row>
    <row r="16" s="1" customFormat="1" spans="1:3">
      <c r="A16" s="33"/>
      <c r="B16" s="33"/>
      <c r="C16" s="33"/>
    </row>
  </sheetData>
  <mergeCells count="2">
    <mergeCell ref="A3:C3"/>
    <mergeCell ref="A15:C15"/>
  </mergeCells>
  <printOptions horizontalCentered="1"/>
  <pageMargins left="0.707638888888889" right="0.707638888888889" top="0.751388888888889" bottom="0.751388888888889" header="0.30625" footer="0.30625"/>
  <pageSetup paperSize="9" fitToHeight="200" orientation="landscape" horizontalDpi="600" verticalDpi="600"/>
  <headerFooter>
    <oddFooter>&amp;C&amp;16-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14"/>
  <sheetViews>
    <sheetView workbookViewId="0">
      <selection activeCell="F19" sqref="F19"/>
    </sheetView>
  </sheetViews>
  <sheetFormatPr defaultColWidth="10" defaultRowHeight="14.25" outlineLevelCol="2"/>
  <cols>
    <col min="1" max="1" width="60.5" style="1" customWidth="1"/>
    <col min="2" max="3" width="25.6333333333333" style="1" customWidth="1"/>
    <col min="4" max="4" width="9.76666666666667" style="1" customWidth="1"/>
    <col min="5" max="16384" width="10" style="1"/>
  </cols>
  <sheetData>
    <row r="1" s="1" customFormat="1" ht="24" customHeight="1"/>
    <row r="2" s="1" customFormat="1" ht="14.3" customHeight="1" spans="1:1">
      <c r="A2" s="32"/>
    </row>
    <row r="3" s="1" customFormat="1" ht="28.6" customHeight="1" spans="1:3">
      <c r="A3" s="27" t="s">
        <v>912</v>
      </c>
      <c r="B3" s="27"/>
      <c r="C3" s="27"/>
    </row>
    <row r="4" s="1" customFormat="1" ht="25" customHeight="1" spans="1:3">
      <c r="A4" s="33"/>
      <c r="B4" s="33"/>
      <c r="C4" s="34" t="s">
        <v>882</v>
      </c>
    </row>
    <row r="5" s="1" customFormat="1" ht="32" customHeight="1" spans="1:3">
      <c r="A5" s="8" t="s">
        <v>900</v>
      </c>
      <c r="B5" s="8" t="s">
        <v>175</v>
      </c>
      <c r="C5" s="8" t="s">
        <v>901</v>
      </c>
    </row>
    <row r="6" s="1" customFormat="1" ht="32" customHeight="1" spans="1:3">
      <c r="A6" s="35" t="s">
        <v>913</v>
      </c>
      <c r="B6" s="36">
        <v>15.77</v>
      </c>
      <c r="C6" s="36">
        <v>15.77</v>
      </c>
    </row>
    <row r="7" s="1" customFormat="1" ht="32" customHeight="1" spans="1:3">
      <c r="A7" s="35" t="s">
        <v>914</v>
      </c>
      <c r="B7" s="36"/>
      <c r="C7" s="36"/>
    </row>
    <row r="8" s="1" customFormat="1" ht="32" customHeight="1" spans="1:3">
      <c r="A8" s="35" t="s">
        <v>915</v>
      </c>
      <c r="B8" s="36">
        <v>9.02</v>
      </c>
      <c r="C8" s="36">
        <v>9.02</v>
      </c>
    </row>
    <row r="9" s="1" customFormat="1" ht="32" customHeight="1" spans="1:3">
      <c r="A9" s="35" t="s">
        <v>916</v>
      </c>
      <c r="B9" s="36">
        <v>2.1</v>
      </c>
      <c r="C9" s="36">
        <v>2.1</v>
      </c>
    </row>
    <row r="10" s="1" customFormat="1" ht="32" customHeight="1" spans="1:3">
      <c r="A10" s="35" t="s">
        <v>917</v>
      </c>
      <c r="B10" s="36">
        <v>22.69</v>
      </c>
      <c r="C10" s="36">
        <v>22.69</v>
      </c>
    </row>
    <row r="11" s="1" customFormat="1" ht="32" customHeight="1" spans="1:3">
      <c r="A11" s="35" t="s">
        <v>918</v>
      </c>
      <c r="B11" s="36"/>
      <c r="C11" s="36"/>
    </row>
    <row r="12" s="1" customFormat="1" ht="32" customHeight="1" spans="1:3">
      <c r="A12" s="35" t="s">
        <v>919</v>
      </c>
      <c r="B12" s="36"/>
      <c r="C12" s="36"/>
    </row>
    <row r="13" s="3" customFormat="1" ht="72" customHeight="1" spans="1:3">
      <c r="A13" s="13" t="s">
        <v>920</v>
      </c>
      <c r="B13" s="13"/>
      <c r="C13" s="13"/>
    </row>
    <row r="14" s="1" customFormat="1" ht="31" customHeight="1" spans="1:3">
      <c r="A14" s="37"/>
      <c r="B14" s="37"/>
      <c r="C14" s="37"/>
    </row>
  </sheetData>
  <mergeCells count="3">
    <mergeCell ref="A3:C3"/>
    <mergeCell ref="A13:C13"/>
    <mergeCell ref="A14:C14"/>
  </mergeCells>
  <printOptions horizontalCentered="1"/>
  <pageMargins left="0.707638888888889" right="0.707638888888889" top="0.751388888888889" bottom="0.751388888888889" header="0.30625" footer="0.30625"/>
  <pageSetup paperSize="9" fitToHeight="200" orientation="landscape" horizontalDpi="600" verticalDpi="600"/>
  <headerFooter>
    <oddFooter>&amp;C&amp;16-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28"/>
  <sheetViews>
    <sheetView workbookViewId="0">
      <selection activeCell="E26" sqref="E26"/>
    </sheetView>
  </sheetViews>
  <sheetFormatPr defaultColWidth="10" defaultRowHeight="14.25" outlineLevelCol="2"/>
  <cols>
    <col min="1" max="1" width="36" style="1" customWidth="1"/>
    <col min="2" max="2" width="15.6333333333333" style="1" customWidth="1"/>
    <col min="3" max="3" width="14.625" style="1" customWidth="1"/>
    <col min="4" max="16372" width="10" style="1"/>
  </cols>
  <sheetData>
    <row r="1" s="1" customFormat="1" ht="22" customHeight="1"/>
    <row r="2" s="1" customFormat="1" ht="14.3" customHeight="1" spans="1:1">
      <c r="A2" s="26"/>
    </row>
    <row r="3" s="1" customFormat="1" ht="63" customHeight="1" spans="1:3">
      <c r="A3" s="27" t="s">
        <v>921</v>
      </c>
      <c r="B3" s="4"/>
      <c r="C3" s="4"/>
    </row>
    <row r="4" s="2" customFormat="1" ht="30" customHeight="1" spans="3:3">
      <c r="C4" s="2" t="s">
        <v>882</v>
      </c>
    </row>
    <row r="5" s="2" customFormat="1" ht="25" customHeight="1" spans="1:3">
      <c r="A5" s="8" t="s">
        <v>900</v>
      </c>
      <c r="B5" s="8" t="s">
        <v>922</v>
      </c>
      <c r="C5" s="8" t="s">
        <v>923</v>
      </c>
    </row>
    <row r="6" s="2" customFormat="1" ht="25" customHeight="1" spans="1:3">
      <c r="A6" s="28" t="s">
        <v>924</v>
      </c>
      <c r="B6" s="10" t="s">
        <v>925</v>
      </c>
      <c r="C6" s="29">
        <f>C7+C9</f>
        <v>19.1</v>
      </c>
    </row>
    <row r="7" s="2" customFormat="1" ht="25" customHeight="1" spans="1:3">
      <c r="A7" s="30" t="s">
        <v>926</v>
      </c>
      <c r="B7" s="10" t="s">
        <v>890</v>
      </c>
      <c r="C7" s="29">
        <v>10.08</v>
      </c>
    </row>
    <row r="8" s="2" customFormat="1" ht="25" customHeight="1" spans="1:3">
      <c r="A8" s="30" t="s">
        <v>927</v>
      </c>
      <c r="B8" s="10" t="s">
        <v>891</v>
      </c>
      <c r="C8" s="29">
        <v>10.08</v>
      </c>
    </row>
    <row r="9" s="2" customFormat="1" ht="25" customHeight="1" spans="1:3">
      <c r="A9" s="30" t="s">
        <v>928</v>
      </c>
      <c r="B9" s="10" t="s">
        <v>929</v>
      </c>
      <c r="C9" s="29">
        <v>9.02</v>
      </c>
    </row>
    <row r="10" s="2" customFormat="1" ht="25" customHeight="1" spans="1:3">
      <c r="A10" s="30" t="s">
        <v>927</v>
      </c>
      <c r="B10" s="10" t="s">
        <v>893</v>
      </c>
      <c r="C10" s="29">
        <v>4.53</v>
      </c>
    </row>
    <row r="11" s="2" customFormat="1" ht="25" customHeight="1" spans="1:3">
      <c r="A11" s="28" t="s">
        <v>930</v>
      </c>
      <c r="B11" s="10" t="s">
        <v>931</v>
      </c>
      <c r="C11" s="29">
        <f>C12+C13</f>
        <v>11.19</v>
      </c>
    </row>
    <row r="12" s="2" customFormat="1" ht="25" customHeight="1" spans="1:3">
      <c r="A12" s="30" t="s">
        <v>926</v>
      </c>
      <c r="B12" s="10" t="s">
        <v>932</v>
      </c>
      <c r="C12" s="29">
        <v>9.09</v>
      </c>
    </row>
    <row r="13" s="2" customFormat="1" ht="25" customHeight="1" spans="1:3">
      <c r="A13" s="30" t="s">
        <v>928</v>
      </c>
      <c r="B13" s="10" t="s">
        <v>933</v>
      </c>
      <c r="C13" s="29">
        <v>2.1</v>
      </c>
    </row>
    <row r="14" s="2" customFormat="1" ht="25" customHeight="1" spans="1:3">
      <c r="A14" s="28" t="s">
        <v>934</v>
      </c>
      <c r="B14" s="10" t="s">
        <v>935</v>
      </c>
      <c r="C14" s="29">
        <f>C15+C16</f>
        <v>0.95</v>
      </c>
    </row>
    <row r="15" s="2" customFormat="1" ht="25" customHeight="1" spans="1:3">
      <c r="A15" s="30" t="s">
        <v>926</v>
      </c>
      <c r="B15" s="10" t="s">
        <v>936</v>
      </c>
      <c r="C15" s="29">
        <v>0.51</v>
      </c>
    </row>
    <row r="16" s="2" customFormat="1" ht="25" customHeight="1" spans="1:3">
      <c r="A16" s="30" t="s">
        <v>928</v>
      </c>
      <c r="B16" s="10" t="s">
        <v>937</v>
      </c>
      <c r="C16" s="29">
        <v>0.44</v>
      </c>
    </row>
    <row r="17" s="2" customFormat="1" ht="25" customHeight="1" spans="1:3">
      <c r="A17" s="28" t="s">
        <v>938</v>
      </c>
      <c r="B17" s="10" t="s">
        <v>939</v>
      </c>
      <c r="C17" s="29">
        <f>C18+C21</f>
        <v>1.49</v>
      </c>
    </row>
    <row r="18" s="2" customFormat="1" ht="25" customHeight="1" spans="1:3">
      <c r="A18" s="30" t="s">
        <v>926</v>
      </c>
      <c r="B18" s="10" t="s">
        <v>940</v>
      </c>
      <c r="C18" s="29">
        <v>1.12</v>
      </c>
    </row>
    <row r="19" s="2" customFormat="1" ht="25" customHeight="1" spans="1:3">
      <c r="A19" s="30" t="s">
        <v>941</v>
      </c>
      <c r="B19" s="10"/>
      <c r="C19" s="29">
        <v>1.01</v>
      </c>
    </row>
    <row r="20" s="2" customFormat="1" ht="25" customHeight="1" spans="1:3">
      <c r="A20" s="30" t="s">
        <v>942</v>
      </c>
      <c r="B20" s="10" t="s">
        <v>943</v>
      </c>
      <c r="C20" s="29">
        <v>0.11</v>
      </c>
    </row>
    <row r="21" s="2" customFormat="1" ht="25" customHeight="1" spans="1:3">
      <c r="A21" s="30" t="s">
        <v>928</v>
      </c>
      <c r="B21" s="10" t="s">
        <v>944</v>
      </c>
      <c r="C21" s="29">
        <v>0.37</v>
      </c>
    </row>
    <row r="22" s="2" customFormat="1" ht="25" customHeight="1" spans="1:3">
      <c r="A22" s="30" t="s">
        <v>941</v>
      </c>
      <c r="B22" s="10"/>
      <c r="C22" s="29">
        <v>0.33</v>
      </c>
    </row>
    <row r="23" s="2" customFormat="1" ht="25" customHeight="1" spans="1:3">
      <c r="A23" s="30" t="s">
        <v>945</v>
      </c>
      <c r="B23" s="10" t="s">
        <v>946</v>
      </c>
      <c r="C23" s="29">
        <v>0.04</v>
      </c>
    </row>
    <row r="24" s="2" customFormat="1" ht="25" customHeight="1" spans="1:3">
      <c r="A24" s="28" t="s">
        <v>947</v>
      </c>
      <c r="B24" s="10" t="s">
        <v>948</v>
      </c>
      <c r="C24" s="29">
        <f>C25+C26</f>
        <v>0.91</v>
      </c>
    </row>
    <row r="25" s="2" customFormat="1" ht="25" customHeight="1" spans="1:3">
      <c r="A25" s="30" t="s">
        <v>926</v>
      </c>
      <c r="B25" s="10" t="s">
        <v>949</v>
      </c>
      <c r="C25" s="29">
        <v>0.39</v>
      </c>
    </row>
    <row r="26" s="2" customFormat="1" ht="25" customHeight="1" spans="1:3">
      <c r="A26" s="30" t="s">
        <v>928</v>
      </c>
      <c r="B26" s="10" t="s">
        <v>950</v>
      </c>
      <c r="C26" s="29">
        <v>0.52</v>
      </c>
    </row>
    <row r="27" s="3" customFormat="1" ht="70" customHeight="1" spans="1:3">
      <c r="A27" s="31" t="s">
        <v>951</v>
      </c>
      <c r="B27" s="31"/>
      <c r="C27" s="31"/>
    </row>
    <row r="28" s="1" customFormat="1" ht="25" customHeight="1" spans="1:3">
      <c r="A28" s="32"/>
      <c r="B28" s="32"/>
      <c r="C28" s="32"/>
    </row>
  </sheetData>
  <mergeCells count="3">
    <mergeCell ref="A3:C3"/>
    <mergeCell ref="A27:C27"/>
    <mergeCell ref="A28:C28"/>
  </mergeCells>
  <printOptions horizontalCentered="1"/>
  <pageMargins left="0.707638888888889" right="0.707638888888889" top="0.393055555555556" bottom="0.751388888888889" header="0.30625" footer="0.30625"/>
  <pageSetup paperSize="9" fitToHeight="0" orientation="portrait" horizontalDpi="600" verticalDpi="600"/>
  <headerFooter>
    <oddFooter>&amp;C&amp;16-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F54"/>
  <sheetViews>
    <sheetView showGridLines="0" showZeros="0" view="pageBreakPreview" zoomScaleNormal="90" workbookViewId="0">
      <pane ySplit="4" topLeftCell="A25" activePane="bottomLeft" state="frozen"/>
      <selection/>
      <selection pane="bottomLeft" activeCell="E46" sqref="E46"/>
    </sheetView>
  </sheetViews>
  <sheetFormatPr defaultColWidth="9" defaultRowHeight="15.75" outlineLevelCol="5"/>
  <cols>
    <col min="1" max="1" width="12.875" style="308" customWidth="1"/>
    <col min="2" max="2" width="50.75" style="308" customWidth="1"/>
    <col min="3" max="4" width="20.6333333333333" style="308" customWidth="1"/>
    <col min="5" max="5" width="20.6333333333333" style="309" customWidth="1"/>
    <col min="6" max="16384" width="9" style="276"/>
  </cols>
  <sheetData>
    <row r="1" ht="22.5" spans="2:2">
      <c r="B1" s="310" t="s">
        <v>4</v>
      </c>
    </row>
    <row r="2" ht="45" customHeight="1" spans="1:6">
      <c r="A2" s="279"/>
      <c r="B2" s="279" t="s">
        <v>5</v>
      </c>
      <c r="C2" s="279"/>
      <c r="D2" s="279"/>
      <c r="E2" s="279"/>
      <c r="F2" s="300"/>
    </row>
    <row r="3" ht="18.95" customHeight="1" spans="1:6">
      <c r="A3" s="170"/>
      <c r="B3" s="311"/>
      <c r="C3" s="312"/>
      <c r="D3" s="170"/>
      <c r="E3" s="185" t="s">
        <v>6</v>
      </c>
      <c r="F3" s="300"/>
    </row>
    <row r="4" s="305" customFormat="1" ht="45" customHeight="1" spans="1:6">
      <c r="A4" s="176" t="s">
        <v>7</v>
      </c>
      <c r="B4" s="313" t="s">
        <v>8</v>
      </c>
      <c r="C4" s="58" t="s">
        <v>9</v>
      </c>
      <c r="D4" s="58" t="s">
        <v>10</v>
      </c>
      <c r="E4" s="313" t="s">
        <v>11</v>
      </c>
      <c r="F4" s="325" t="s">
        <v>12</v>
      </c>
    </row>
    <row r="5" ht="37.5" customHeight="1" spans="1:6">
      <c r="A5" s="314" t="s">
        <v>13</v>
      </c>
      <c r="B5" s="315" t="s">
        <v>14</v>
      </c>
      <c r="C5" s="197">
        <f>SUM(C6:C20)</f>
        <v>39870</v>
      </c>
      <c r="D5" s="197">
        <f>SUM(D6:D20)</f>
        <v>41110</v>
      </c>
      <c r="E5" s="304">
        <f>(D5-C5)/C5*100%</f>
        <v>0.031</v>
      </c>
      <c r="F5" s="326" t="str">
        <f t="shared" ref="F5:F40" si="0">IF(LEN(A5)=3,"是",IF(B5&lt;&gt;"",IF(SUM(C5:D5)&lt;&gt;0,"是","否"),"是"))</f>
        <v>是</v>
      </c>
    </row>
    <row r="6" ht="37.5" customHeight="1" spans="1:6">
      <c r="A6" s="231" t="s">
        <v>15</v>
      </c>
      <c r="B6" s="316" t="s">
        <v>16</v>
      </c>
      <c r="C6" s="184">
        <v>14989</v>
      </c>
      <c r="D6" s="184">
        <v>15756</v>
      </c>
      <c r="E6" s="303">
        <f t="shared" ref="E6:E29" si="1">(D6-C6)/C6*100%</f>
        <v>0.051</v>
      </c>
      <c r="F6" s="326" t="str">
        <f t="shared" si="0"/>
        <v>是</v>
      </c>
    </row>
    <row r="7" ht="37.5" customHeight="1" spans="1:6">
      <c r="A7" s="231" t="s">
        <v>17</v>
      </c>
      <c r="B7" s="316" t="s">
        <v>18</v>
      </c>
      <c r="C7" s="184">
        <v>2687</v>
      </c>
      <c r="D7" s="184">
        <v>3212</v>
      </c>
      <c r="E7" s="303">
        <f t="shared" si="1"/>
        <v>0.195</v>
      </c>
      <c r="F7" s="326" t="str">
        <f t="shared" si="0"/>
        <v>是</v>
      </c>
    </row>
    <row r="8" ht="37.5" customHeight="1" spans="1:6">
      <c r="A8" s="231" t="s">
        <v>19</v>
      </c>
      <c r="B8" s="316" t="s">
        <v>20</v>
      </c>
      <c r="C8" s="184">
        <v>590</v>
      </c>
      <c r="D8" s="184">
        <v>432</v>
      </c>
      <c r="E8" s="303">
        <f t="shared" si="1"/>
        <v>-0.268</v>
      </c>
      <c r="F8" s="326" t="str">
        <f t="shared" si="0"/>
        <v>是</v>
      </c>
    </row>
    <row r="9" ht="37.5" customHeight="1" spans="1:6">
      <c r="A9" s="231" t="s">
        <v>21</v>
      </c>
      <c r="B9" s="316" t="s">
        <v>22</v>
      </c>
      <c r="C9" s="184">
        <v>1907</v>
      </c>
      <c r="D9" s="184">
        <v>1950</v>
      </c>
      <c r="E9" s="303">
        <f t="shared" si="1"/>
        <v>0.023</v>
      </c>
      <c r="F9" s="326" t="str">
        <f t="shared" si="0"/>
        <v>是</v>
      </c>
    </row>
    <row r="10" ht="37.5" customHeight="1" spans="1:6">
      <c r="A10" s="231" t="s">
        <v>23</v>
      </c>
      <c r="B10" s="316" t="s">
        <v>24</v>
      </c>
      <c r="C10" s="184">
        <v>1372</v>
      </c>
      <c r="D10" s="184">
        <v>1400</v>
      </c>
      <c r="E10" s="303">
        <f t="shared" si="1"/>
        <v>0.02</v>
      </c>
      <c r="F10" s="326" t="str">
        <f t="shared" si="0"/>
        <v>是</v>
      </c>
    </row>
    <row r="11" ht="37.5" customHeight="1" spans="1:6">
      <c r="A11" s="231" t="s">
        <v>25</v>
      </c>
      <c r="B11" s="316" t="s">
        <v>26</v>
      </c>
      <c r="C11" s="184">
        <v>3001</v>
      </c>
      <c r="D11" s="184">
        <v>2700</v>
      </c>
      <c r="E11" s="303">
        <f t="shared" si="1"/>
        <v>-0.1</v>
      </c>
      <c r="F11" s="326" t="str">
        <f t="shared" si="0"/>
        <v>是</v>
      </c>
    </row>
    <row r="12" ht="37.5" customHeight="1" spans="1:6">
      <c r="A12" s="231" t="s">
        <v>27</v>
      </c>
      <c r="B12" s="316" t="s">
        <v>28</v>
      </c>
      <c r="C12" s="184">
        <v>1817</v>
      </c>
      <c r="D12" s="184">
        <v>2000</v>
      </c>
      <c r="E12" s="303">
        <f t="shared" si="1"/>
        <v>0.101</v>
      </c>
      <c r="F12" s="326" t="str">
        <f t="shared" si="0"/>
        <v>是</v>
      </c>
    </row>
    <row r="13" ht="37.5" customHeight="1" spans="1:6">
      <c r="A13" s="231" t="s">
        <v>29</v>
      </c>
      <c r="B13" s="316" t="s">
        <v>30</v>
      </c>
      <c r="C13" s="184">
        <v>2220</v>
      </c>
      <c r="D13" s="184">
        <v>2300</v>
      </c>
      <c r="E13" s="303">
        <f t="shared" si="1"/>
        <v>0.036</v>
      </c>
      <c r="F13" s="326" t="str">
        <f t="shared" si="0"/>
        <v>是</v>
      </c>
    </row>
    <row r="14" ht="37.5" customHeight="1" spans="1:6">
      <c r="A14" s="231" t="s">
        <v>31</v>
      </c>
      <c r="B14" s="316" t="s">
        <v>32</v>
      </c>
      <c r="C14" s="184">
        <v>1584</v>
      </c>
      <c r="D14" s="184">
        <v>1800</v>
      </c>
      <c r="E14" s="303">
        <f t="shared" si="1"/>
        <v>0.136</v>
      </c>
      <c r="F14" s="326" t="str">
        <f t="shared" si="0"/>
        <v>是</v>
      </c>
    </row>
    <row r="15" ht="37.5" customHeight="1" spans="1:6">
      <c r="A15" s="231" t="s">
        <v>33</v>
      </c>
      <c r="B15" s="316" t="s">
        <v>34</v>
      </c>
      <c r="C15" s="184">
        <v>931</v>
      </c>
      <c r="D15" s="184">
        <v>950</v>
      </c>
      <c r="E15" s="303">
        <f t="shared" si="1"/>
        <v>0.02</v>
      </c>
      <c r="F15" s="326" t="str">
        <f t="shared" si="0"/>
        <v>是</v>
      </c>
    </row>
    <row r="16" ht="37.5" customHeight="1" spans="1:6">
      <c r="A16" s="231" t="s">
        <v>35</v>
      </c>
      <c r="B16" s="316" t="s">
        <v>36</v>
      </c>
      <c r="C16" s="184">
        <v>622</v>
      </c>
      <c r="D16" s="184">
        <v>490</v>
      </c>
      <c r="E16" s="303">
        <f t="shared" si="1"/>
        <v>-0.212</v>
      </c>
      <c r="F16" s="326" t="str">
        <f t="shared" si="0"/>
        <v>是</v>
      </c>
    </row>
    <row r="17" ht="37.5" customHeight="1" spans="1:6">
      <c r="A17" s="231" t="s">
        <v>37</v>
      </c>
      <c r="B17" s="316" t="s">
        <v>38</v>
      </c>
      <c r="C17" s="184">
        <v>1715</v>
      </c>
      <c r="D17" s="184">
        <v>1500</v>
      </c>
      <c r="E17" s="303">
        <f t="shared" si="1"/>
        <v>-0.125</v>
      </c>
      <c r="F17" s="326" t="str">
        <f t="shared" si="0"/>
        <v>是</v>
      </c>
    </row>
    <row r="18" ht="37.5" customHeight="1" spans="1:6">
      <c r="A18" s="231" t="s">
        <v>39</v>
      </c>
      <c r="B18" s="316" t="s">
        <v>40</v>
      </c>
      <c r="C18" s="184">
        <v>6175</v>
      </c>
      <c r="D18" s="184">
        <v>6400</v>
      </c>
      <c r="E18" s="303">
        <f t="shared" si="1"/>
        <v>0.036</v>
      </c>
      <c r="F18" s="326" t="str">
        <f t="shared" si="0"/>
        <v>是</v>
      </c>
    </row>
    <row r="19" ht="37.5" customHeight="1" spans="1:6">
      <c r="A19" s="231" t="s">
        <v>41</v>
      </c>
      <c r="B19" s="316" t="s">
        <v>42</v>
      </c>
      <c r="C19" s="184">
        <v>260</v>
      </c>
      <c r="D19" s="184">
        <v>220</v>
      </c>
      <c r="E19" s="303">
        <f t="shared" si="1"/>
        <v>-0.154</v>
      </c>
      <c r="F19" s="326" t="str">
        <f t="shared" si="0"/>
        <v>是</v>
      </c>
    </row>
    <row r="20" ht="37.5" customHeight="1" spans="1:6">
      <c r="A20" s="336" t="s">
        <v>43</v>
      </c>
      <c r="B20" s="316" t="s">
        <v>44</v>
      </c>
      <c r="C20" s="184">
        <v>0</v>
      </c>
      <c r="D20" s="184"/>
      <c r="E20" s="303"/>
      <c r="F20" s="326" t="str">
        <f t="shared" si="0"/>
        <v>否</v>
      </c>
    </row>
    <row r="21" ht="37.5" customHeight="1" spans="1:6">
      <c r="A21" s="225" t="s">
        <v>45</v>
      </c>
      <c r="B21" s="315" t="s">
        <v>46</v>
      </c>
      <c r="C21" s="197">
        <f>SUM(C22:C29)</f>
        <v>28351</v>
      </c>
      <c r="D21" s="197">
        <f>SUM(D22:D29)</f>
        <v>27856</v>
      </c>
      <c r="E21" s="304">
        <f t="shared" si="1"/>
        <v>-0.017</v>
      </c>
      <c r="F21" s="326" t="str">
        <f t="shared" si="0"/>
        <v>是</v>
      </c>
    </row>
    <row r="22" ht="37.5" customHeight="1" spans="1:6">
      <c r="A22" s="317" t="s">
        <v>47</v>
      </c>
      <c r="B22" s="316" t="s">
        <v>48</v>
      </c>
      <c r="C22" s="184">
        <v>1494</v>
      </c>
      <c r="D22" s="115">
        <v>893</v>
      </c>
      <c r="E22" s="303">
        <f t="shared" si="1"/>
        <v>-0.402</v>
      </c>
      <c r="F22" s="326" t="str">
        <f t="shared" si="0"/>
        <v>是</v>
      </c>
    </row>
    <row r="23" ht="37.5" customHeight="1" spans="1:6">
      <c r="A23" s="231" t="s">
        <v>49</v>
      </c>
      <c r="B23" s="318" t="s">
        <v>50</v>
      </c>
      <c r="C23" s="184">
        <v>2927</v>
      </c>
      <c r="D23" s="115">
        <v>2736</v>
      </c>
      <c r="E23" s="303">
        <f t="shared" si="1"/>
        <v>-0.065</v>
      </c>
      <c r="F23" s="326" t="str">
        <f t="shared" si="0"/>
        <v>是</v>
      </c>
    </row>
    <row r="24" ht="37.5" customHeight="1" spans="1:6">
      <c r="A24" s="231" t="s">
        <v>51</v>
      </c>
      <c r="B24" s="316" t="s">
        <v>52</v>
      </c>
      <c r="C24" s="184">
        <v>3598</v>
      </c>
      <c r="D24" s="115">
        <v>2126</v>
      </c>
      <c r="E24" s="303">
        <f t="shared" si="1"/>
        <v>-0.409</v>
      </c>
      <c r="F24" s="326" t="str">
        <f t="shared" si="0"/>
        <v>是</v>
      </c>
    </row>
    <row r="25" ht="37.5" customHeight="1" spans="1:6">
      <c r="A25" s="231" t="s">
        <v>53</v>
      </c>
      <c r="B25" s="316" t="s">
        <v>54</v>
      </c>
      <c r="C25" s="184"/>
      <c r="D25" s="115"/>
      <c r="E25" s="303" t="e">
        <f t="shared" si="1"/>
        <v>#DIV/0!</v>
      </c>
      <c r="F25" s="326" t="str">
        <f t="shared" si="0"/>
        <v>否</v>
      </c>
    </row>
    <row r="26" ht="37.5" customHeight="1" spans="1:6">
      <c r="A26" s="231" t="s">
        <v>55</v>
      </c>
      <c r="B26" s="316" t="s">
        <v>56</v>
      </c>
      <c r="C26" s="184">
        <v>19872</v>
      </c>
      <c r="D26" s="115">
        <v>22043</v>
      </c>
      <c r="E26" s="303">
        <f t="shared" si="1"/>
        <v>0.109</v>
      </c>
      <c r="F26" s="326" t="str">
        <f t="shared" si="0"/>
        <v>是</v>
      </c>
    </row>
    <row r="27" ht="37.5" customHeight="1" spans="1:6">
      <c r="A27" s="231" t="s">
        <v>57</v>
      </c>
      <c r="B27" s="316" t="s">
        <v>58</v>
      </c>
      <c r="C27" s="184"/>
      <c r="D27" s="115"/>
      <c r="E27" s="303"/>
      <c r="F27" s="326" t="str">
        <f t="shared" si="0"/>
        <v>否</v>
      </c>
    </row>
    <row r="28" ht="37.5" customHeight="1" spans="1:6">
      <c r="A28" s="231" t="s">
        <v>59</v>
      </c>
      <c r="B28" s="316" t="s">
        <v>60</v>
      </c>
      <c r="C28" s="184">
        <v>273</v>
      </c>
      <c r="D28" s="115"/>
      <c r="E28" s="303">
        <f t="shared" si="1"/>
        <v>-1</v>
      </c>
      <c r="F28" s="326" t="str">
        <f t="shared" si="0"/>
        <v>是</v>
      </c>
    </row>
    <row r="29" ht="37.5" customHeight="1" spans="1:6">
      <c r="A29" s="231" t="s">
        <v>61</v>
      </c>
      <c r="B29" s="316" t="s">
        <v>62</v>
      </c>
      <c r="C29" s="184">
        <v>187</v>
      </c>
      <c r="D29" s="115">
        <v>58</v>
      </c>
      <c r="E29" s="303">
        <f t="shared" si="1"/>
        <v>-0.69</v>
      </c>
      <c r="F29" s="326" t="str">
        <f t="shared" si="0"/>
        <v>是</v>
      </c>
    </row>
    <row r="30" ht="37.5" hidden="1" customHeight="1" spans="1:6">
      <c r="A30" s="231"/>
      <c r="B30" s="316"/>
      <c r="C30" s="184"/>
      <c r="D30" s="184"/>
      <c r="E30" s="303"/>
      <c r="F30" s="326" t="str">
        <f t="shared" si="0"/>
        <v>是</v>
      </c>
    </row>
    <row r="31" s="306" customFormat="1" ht="37.5" customHeight="1" spans="1:6">
      <c r="A31" s="319"/>
      <c r="B31" s="222" t="s">
        <v>63</v>
      </c>
      <c r="C31" s="197">
        <f>C5+C21</f>
        <v>68221</v>
      </c>
      <c r="D31" s="197">
        <f>D5+D21</f>
        <v>68966</v>
      </c>
      <c r="E31" s="304">
        <f>(D31-C31)/C31*100%</f>
        <v>0.011</v>
      </c>
      <c r="F31" s="326" t="str">
        <f t="shared" si="0"/>
        <v>是</v>
      </c>
    </row>
    <row r="32" ht="37.5" customHeight="1" spans="1:6">
      <c r="A32" s="225">
        <v>105</v>
      </c>
      <c r="B32" s="195" t="s">
        <v>64</v>
      </c>
      <c r="C32" s="197"/>
      <c r="D32" s="197"/>
      <c r="E32" s="304"/>
      <c r="F32" s="326" t="str">
        <f t="shared" si="0"/>
        <v>是</v>
      </c>
    </row>
    <row r="33" ht="37.5" customHeight="1" spans="1:6">
      <c r="A33" s="314">
        <v>110</v>
      </c>
      <c r="B33" s="315" t="s">
        <v>65</v>
      </c>
      <c r="C33" s="197">
        <f>C34+C35+C36+C37+C38+C39+C40</f>
        <v>272322</v>
      </c>
      <c r="D33" s="197">
        <f>D34+D35+D36+D37+D38+D39+D40</f>
        <v>154798</v>
      </c>
      <c r="E33" s="304">
        <f>(D33-C33)/C33*100%</f>
        <v>-0.432</v>
      </c>
      <c r="F33" s="326" t="str">
        <f t="shared" si="0"/>
        <v>是</v>
      </c>
    </row>
    <row r="34" ht="37.5" customHeight="1" spans="1:6">
      <c r="A34" s="231"/>
      <c r="B34" s="316" t="s">
        <v>66</v>
      </c>
      <c r="C34" s="184">
        <v>1901</v>
      </c>
      <c r="D34" s="184">
        <v>450</v>
      </c>
      <c r="E34" s="303">
        <f>(D34-C34)/C34*100%</f>
        <v>-0.763</v>
      </c>
      <c r="F34" s="326" t="str">
        <f t="shared" si="0"/>
        <v>是</v>
      </c>
    </row>
    <row r="35" ht="37.5" customHeight="1" spans="1:6">
      <c r="A35" s="231"/>
      <c r="B35" s="316" t="s">
        <v>67</v>
      </c>
      <c r="C35" s="184">
        <v>121615</v>
      </c>
      <c r="D35" s="184">
        <v>129565</v>
      </c>
      <c r="E35" s="303">
        <f>(D35-C35)/C35*100%</f>
        <v>0.065</v>
      </c>
      <c r="F35" s="326" t="str">
        <f t="shared" si="0"/>
        <v>是</v>
      </c>
    </row>
    <row r="36" ht="37.5" customHeight="1" spans="1:6">
      <c r="A36" s="231"/>
      <c r="B36" s="316" t="s">
        <v>68</v>
      </c>
      <c r="C36" s="184">
        <v>9064</v>
      </c>
      <c r="D36" s="184">
        <v>4987</v>
      </c>
      <c r="E36" s="303">
        <f t="shared" ref="E36:E41" si="2">(D36-C36)/C36*100%</f>
        <v>-0.45</v>
      </c>
      <c r="F36" s="326" t="str">
        <f t="shared" si="0"/>
        <v>是</v>
      </c>
    </row>
    <row r="37" ht="37.5" customHeight="1" spans="1:6">
      <c r="A37" s="231"/>
      <c r="B37" s="316" t="s">
        <v>69</v>
      </c>
      <c r="C37" s="184">
        <v>37278</v>
      </c>
      <c r="D37" s="184">
        <v>6494</v>
      </c>
      <c r="E37" s="303">
        <f t="shared" si="2"/>
        <v>-0.826</v>
      </c>
      <c r="F37" s="326" t="str">
        <f t="shared" si="0"/>
        <v>是</v>
      </c>
    </row>
    <row r="38" customFormat="1" ht="37.5" customHeight="1" spans="1:6">
      <c r="A38" s="320"/>
      <c r="B38" s="321" t="s">
        <v>70</v>
      </c>
      <c r="C38" s="184">
        <v>100765</v>
      </c>
      <c r="D38" s="184">
        <v>10098</v>
      </c>
      <c r="E38" s="303">
        <f t="shared" si="2"/>
        <v>-0.9</v>
      </c>
      <c r="F38" s="326"/>
    </row>
    <row r="39" s="307" customFormat="1" ht="37.5" customHeight="1" spans="1:6">
      <c r="A39" s="320"/>
      <c r="B39" s="321" t="s">
        <v>71</v>
      </c>
      <c r="C39" s="184">
        <v>1534</v>
      </c>
      <c r="D39" s="184">
        <v>3000</v>
      </c>
      <c r="E39" s="303">
        <f t="shared" si="2"/>
        <v>0.956</v>
      </c>
      <c r="F39" s="326" t="str">
        <f>IF(LEN(A39)=3,"是",IF(B39&lt;&gt;"",IF(SUM(C39:D39)&lt;&gt;0,"是","否"),"是"))</f>
        <v>是</v>
      </c>
    </row>
    <row r="40" s="307" customFormat="1" ht="37.5" customHeight="1" spans="1:6">
      <c r="A40" s="320"/>
      <c r="B40" s="321" t="s">
        <v>72</v>
      </c>
      <c r="C40" s="184">
        <v>165</v>
      </c>
      <c r="D40" s="184">
        <v>204</v>
      </c>
      <c r="E40" s="303">
        <f t="shared" si="2"/>
        <v>0.236</v>
      </c>
      <c r="F40" s="326" t="str">
        <f>IF(LEN(A40)=3,"是",IF(B40&lt;&gt;"",IF(SUM(C40:D40)&lt;&gt;0,"是","否"),"是"))</f>
        <v>是</v>
      </c>
    </row>
    <row r="41" ht="37.5" customHeight="1" spans="1:6">
      <c r="A41" s="322"/>
      <c r="B41" s="323" t="s">
        <v>73</v>
      </c>
      <c r="C41" s="197">
        <f>C31+C33</f>
        <v>340543</v>
      </c>
      <c r="D41" s="197">
        <f>D31+D33</f>
        <v>223764</v>
      </c>
      <c r="E41" s="304">
        <f t="shared" si="2"/>
        <v>-0.343</v>
      </c>
      <c r="F41" s="326" t="str">
        <f>IF(LEN(A41)=3,"是",IF(B41&lt;&gt;"",IF(SUM(C41:D41)&lt;&gt;0,"是","否"),"是"))</f>
        <v>是</v>
      </c>
    </row>
    <row r="42" spans="3:4">
      <c r="C42" s="324"/>
      <c r="D42" s="324"/>
    </row>
    <row r="43" spans="4:4">
      <c r="D43" s="324"/>
    </row>
    <row r="44" spans="3:4">
      <c r="C44" s="324"/>
      <c r="D44" s="324"/>
    </row>
    <row r="45" spans="4:4">
      <c r="D45" s="324"/>
    </row>
    <row r="46" spans="3:4">
      <c r="C46" s="324"/>
      <c r="D46" s="324"/>
    </row>
    <row r="47" spans="3:4">
      <c r="C47" s="324"/>
      <c r="D47" s="324"/>
    </row>
    <row r="48" spans="4:4">
      <c r="D48" s="324"/>
    </row>
    <row r="49" spans="3:4">
      <c r="C49" s="324"/>
      <c r="D49" s="324"/>
    </row>
    <row r="50" spans="3:4">
      <c r="C50" s="324"/>
      <c r="D50" s="324"/>
    </row>
    <row r="51" spans="3:4">
      <c r="C51" s="324"/>
      <c r="D51" s="324"/>
    </row>
    <row r="52" spans="3:4">
      <c r="C52" s="324"/>
      <c r="D52" s="324"/>
    </row>
    <row r="53" spans="4:4">
      <c r="D53" s="324"/>
    </row>
    <row r="54" spans="3:4">
      <c r="C54" s="324"/>
      <c r="D54" s="324"/>
    </row>
  </sheetData>
  <mergeCells count="1">
    <mergeCell ref="B2:E2"/>
  </mergeCells>
  <conditionalFormatting sqref="E3">
    <cfRule type="cellIs" dxfId="0" priority="51" stopIfTrue="1" operator="lessThanOrEqual">
      <formula>-1</formula>
    </cfRule>
  </conditionalFormatting>
  <conditionalFormatting sqref="A32:B32">
    <cfRule type="expression" dxfId="1" priority="57" stopIfTrue="1">
      <formula>"len($A:$A)=3"</formula>
    </cfRule>
  </conditionalFormatting>
  <conditionalFormatting sqref="C32:D32">
    <cfRule type="expression" dxfId="1" priority="42" stopIfTrue="1">
      <formula>"len($A:$A)=3"</formula>
    </cfRule>
  </conditionalFormatting>
  <conditionalFormatting sqref="D32">
    <cfRule type="expression" dxfId="1" priority="31" stopIfTrue="1">
      <formula>"len($A:$A)=3"</formula>
    </cfRule>
  </conditionalFormatting>
  <conditionalFormatting sqref="B38">
    <cfRule type="expression" dxfId="1" priority="12" stopIfTrue="1">
      <formula>"len($A:$A)=3"</formula>
    </cfRule>
    <cfRule type="expression" dxfId="1" priority="13" stopIfTrue="1">
      <formula>"len($A:$A)=3"</formula>
    </cfRule>
  </conditionalFormatting>
  <conditionalFormatting sqref="D40">
    <cfRule type="expression" dxfId="1" priority="34" stopIfTrue="1">
      <formula>"len($A:$A)=3"</formula>
    </cfRule>
  </conditionalFormatting>
  <conditionalFormatting sqref="B8:B9">
    <cfRule type="expression" dxfId="1" priority="65" stopIfTrue="1">
      <formula>"len($A:$A)=3"</formula>
    </cfRule>
  </conditionalFormatting>
  <conditionalFormatting sqref="B33:B35">
    <cfRule type="expression" dxfId="1" priority="26" stopIfTrue="1">
      <formula>"len($A:$A)=3"</formula>
    </cfRule>
  </conditionalFormatting>
  <conditionalFormatting sqref="B39:B41">
    <cfRule type="expression" dxfId="1" priority="20" stopIfTrue="1">
      <formula>"len($A:$A)=3"</formula>
    </cfRule>
    <cfRule type="expression" dxfId="1" priority="21" stopIfTrue="1">
      <formula>"len($A:$A)=3"</formula>
    </cfRule>
  </conditionalFormatting>
  <conditionalFormatting sqref="D6:D7">
    <cfRule type="expression" dxfId="1" priority="35" stopIfTrue="1">
      <formula>"len($A:$A)=3"</formula>
    </cfRule>
  </conditionalFormatting>
  <conditionalFormatting sqref="D8:D9">
    <cfRule type="expression" dxfId="1" priority="33" stopIfTrue="1">
      <formula>"len($A:$A)=3"</formula>
    </cfRule>
  </conditionalFormatting>
  <conditionalFormatting sqref="D22:D29">
    <cfRule type="expression" dxfId="1" priority="11" stopIfTrue="1">
      <formula>"len($A:$A)=3"</formula>
    </cfRule>
    <cfRule type="expression" dxfId="1" priority="10" stopIfTrue="1">
      <formula>"len($A:$A)=3"</formula>
    </cfRule>
  </conditionalFormatting>
  <conditionalFormatting sqref="D34:D35">
    <cfRule type="expression" dxfId="1" priority="29" stopIfTrue="1">
      <formula>"len($A:$A)=3"</formula>
    </cfRule>
  </conditionalFormatting>
  <conditionalFormatting sqref="D36:D38">
    <cfRule type="expression" dxfId="1" priority="27" stopIfTrue="1">
      <formula>"len($A:$A)=3"</formula>
    </cfRule>
  </conditionalFormatting>
  <conditionalFormatting sqref="D39:D40">
    <cfRule type="expression" dxfId="1" priority="37" stopIfTrue="1">
      <formula>"len($A:$A)=3"</formula>
    </cfRule>
  </conditionalFormatting>
  <conditionalFormatting sqref="F5:F41">
    <cfRule type="cellIs" dxfId="2" priority="49" stopIfTrue="1" operator="lessThan">
      <formula>0</formula>
    </cfRule>
    <cfRule type="cellIs" dxfId="2" priority="50" stopIfTrue="1" operator="lessThan">
      <formula>0</formula>
    </cfRule>
  </conditionalFormatting>
  <conditionalFormatting sqref="A5:B30">
    <cfRule type="expression" dxfId="1" priority="62" stopIfTrue="1">
      <formula>"len($A:$A)=3"</formula>
    </cfRule>
  </conditionalFormatting>
  <conditionalFormatting sqref="B5:B7 B32 B41">
    <cfRule type="expression" dxfId="1" priority="71" stopIfTrue="1">
      <formula>"len($A:$A)=3"</formula>
    </cfRule>
  </conditionalFormatting>
  <conditionalFormatting sqref="C5:D7">
    <cfRule type="expression" dxfId="1" priority="46" stopIfTrue="1">
      <formula>"len($A:$A)=3"</formula>
    </cfRule>
  </conditionalFormatting>
  <conditionalFormatting sqref="C5:D20 C21:C29 C30:D30 D21">
    <cfRule type="expression" dxfId="1" priority="43" stopIfTrue="1">
      <formula>"len($A:$A)=3"</formula>
    </cfRule>
  </conditionalFormatting>
  <conditionalFormatting sqref="D6:D20 D30">
    <cfRule type="expression" dxfId="1" priority="32" stopIfTrue="1">
      <formula>"len($A:$A)=3"</formula>
    </cfRule>
  </conditionalFormatting>
  <conditionalFormatting sqref="C8:D9">
    <cfRule type="expression" dxfId="1" priority="44" stopIfTrue="1">
      <formula>"len($A:$A)=3"</formula>
    </cfRule>
  </conditionalFormatting>
  <conditionalFormatting sqref="C32:D35">
    <cfRule type="expression" dxfId="1" priority="47" stopIfTrue="1">
      <formula>"len($A:$A)=3"</formula>
    </cfRule>
  </conditionalFormatting>
  <conditionalFormatting sqref="D32 D34:D35">
    <cfRule type="expression" dxfId="1" priority="36" stopIfTrue="1">
      <formula>"len($A:$A)=3"</formula>
    </cfRule>
  </conditionalFormatting>
  <conditionalFormatting sqref="A33:B35 B40:B41">
    <cfRule type="expression" dxfId="1" priority="25" stopIfTrue="1">
      <formula>"len($A:$A)=3"</formula>
    </cfRule>
  </conditionalFormatting>
  <conditionalFormatting sqref="C33:D35">
    <cfRule type="expression" dxfId="1" priority="41" stopIfTrue="1">
      <formula>"len($A:$A)=3"</formula>
    </cfRule>
  </conditionalFormatting>
  <conditionalFormatting sqref="A34:B35">
    <cfRule type="expression" dxfId="1" priority="24" stopIfTrue="1">
      <formula>"len($A:$A)=3"</formula>
    </cfRule>
  </conditionalFormatting>
  <conditionalFormatting sqref="C34:D35">
    <cfRule type="expression" dxfId="1" priority="40" stopIfTrue="1">
      <formula>"len($A:$A)=3"</formula>
    </cfRule>
  </conditionalFormatting>
  <conditionalFormatting sqref="A36:D36 B41">
    <cfRule type="expression" dxfId="1" priority="69" stopIfTrue="1">
      <formula>"len($A:$A)=3"</formula>
    </cfRule>
  </conditionalFormatting>
  <conditionalFormatting sqref="A36:B38">
    <cfRule type="expression" dxfId="1" priority="22" stopIfTrue="1">
      <formula>"len($A:$A)=3"</formula>
    </cfRule>
  </conditionalFormatting>
  <conditionalFormatting sqref="C36:D38">
    <cfRule type="expression" dxfId="1" priority="38" stopIfTrue="1">
      <formula>"len($A:$A)=3"</formula>
    </cfRule>
  </conditionalFormatting>
  <conditionalFormatting sqref="C39:D41">
    <cfRule type="expression" dxfId="1" priority="48" stopIfTrue="1">
      <formula>"len($A:$A)=3"</formula>
    </cfRule>
  </conditionalFormatting>
  <conditionalFormatting sqref="C40:D41">
    <cfRule type="expression" dxfId="1" priority="45"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orizontalDpi="600"/>
  <headerFooter alignWithMargins="0">
    <oddFooter>&amp;C&amp;16-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0"/>
  <sheetViews>
    <sheetView workbookViewId="0">
      <selection activeCell="C17" sqref="C17"/>
    </sheetView>
  </sheetViews>
  <sheetFormatPr defaultColWidth="8.88333333333333" defaultRowHeight="14.25" outlineLevelCol="5"/>
  <cols>
    <col min="1" max="1" width="8.88333333333333" style="1"/>
    <col min="2" max="2" width="49.3833333333333" style="1" customWidth="1"/>
    <col min="3" max="6" width="20.6333333333333" style="1" customWidth="1"/>
    <col min="7" max="16384" width="8.88333333333333" style="1"/>
  </cols>
  <sheetData>
    <row r="1" s="1" customFormat="1" spans="1:1">
      <c r="A1" s="16"/>
    </row>
    <row r="2" s="1" customFormat="1" ht="45" customHeight="1" spans="1:6">
      <c r="A2" s="4" t="s">
        <v>952</v>
      </c>
      <c r="B2" s="4"/>
      <c r="C2" s="4"/>
      <c r="D2" s="4"/>
      <c r="E2" s="4"/>
      <c r="F2" s="4"/>
    </row>
    <row r="3" s="2" customFormat="1" ht="18" customHeight="1" spans="2:6">
      <c r="B3" s="17" t="s">
        <v>882</v>
      </c>
      <c r="C3" s="18"/>
      <c r="D3" s="18"/>
      <c r="E3" s="18"/>
      <c r="F3" s="18"/>
    </row>
    <row r="4" s="2" customFormat="1" ht="30" customHeight="1" spans="1:6">
      <c r="A4" s="7" t="s">
        <v>8</v>
      </c>
      <c r="B4" s="7"/>
      <c r="C4" s="8" t="s">
        <v>888</v>
      </c>
      <c r="D4" s="8" t="s">
        <v>923</v>
      </c>
      <c r="E4" s="8" t="s">
        <v>953</v>
      </c>
      <c r="F4" s="8" t="s">
        <v>954</v>
      </c>
    </row>
    <row r="5" s="2" customFormat="1" ht="30" customHeight="1" spans="1:6">
      <c r="A5" s="19" t="s">
        <v>955</v>
      </c>
      <c r="B5" s="19"/>
      <c r="C5" s="10" t="s">
        <v>889</v>
      </c>
      <c r="D5" s="20"/>
      <c r="E5" s="20"/>
      <c r="F5" s="23"/>
    </row>
    <row r="6" s="2" customFormat="1" ht="30" customHeight="1" spans="1:6">
      <c r="A6" s="21" t="s">
        <v>956</v>
      </c>
      <c r="B6" s="21"/>
      <c r="C6" s="10" t="s">
        <v>890</v>
      </c>
      <c r="D6" s="20"/>
      <c r="E6" s="20"/>
      <c r="F6" s="23"/>
    </row>
    <row r="7" s="2" customFormat="1" ht="30" customHeight="1" spans="1:6">
      <c r="A7" s="21" t="s">
        <v>957</v>
      </c>
      <c r="B7" s="21"/>
      <c r="C7" s="10" t="s">
        <v>891</v>
      </c>
      <c r="D7" s="20"/>
      <c r="E7" s="20"/>
      <c r="F7" s="23"/>
    </row>
    <row r="8" s="2" customFormat="1" ht="30" customHeight="1" spans="1:6">
      <c r="A8" s="22" t="s">
        <v>958</v>
      </c>
      <c r="B8" s="22"/>
      <c r="C8" s="10" t="s">
        <v>892</v>
      </c>
      <c r="D8" s="23"/>
      <c r="E8" s="23"/>
      <c r="F8" s="23"/>
    </row>
    <row r="9" s="2" customFormat="1" ht="30" customHeight="1" spans="1:6">
      <c r="A9" s="21" t="s">
        <v>956</v>
      </c>
      <c r="B9" s="21"/>
      <c r="C9" s="10" t="s">
        <v>893</v>
      </c>
      <c r="D9" s="23"/>
      <c r="E9" s="23"/>
      <c r="F9" s="23"/>
    </row>
    <row r="10" s="2" customFormat="1" ht="30" customHeight="1" spans="1:6">
      <c r="A10" s="21" t="s">
        <v>957</v>
      </c>
      <c r="B10" s="21"/>
      <c r="C10" s="10" t="s">
        <v>894</v>
      </c>
      <c r="D10" s="23"/>
      <c r="E10" s="23"/>
      <c r="F10" s="23"/>
    </row>
    <row r="11" s="3" customFormat="1" ht="41" customHeight="1" spans="1:6">
      <c r="A11" s="13" t="s">
        <v>959</v>
      </c>
      <c r="B11" s="13"/>
      <c r="C11" s="13"/>
      <c r="D11" s="13"/>
      <c r="E11" s="13"/>
      <c r="F11" s="13"/>
    </row>
    <row r="14" s="1" customFormat="1" ht="18.75" spans="1:1">
      <c r="A14" s="24"/>
    </row>
    <row r="15" s="1" customFormat="1" ht="19" customHeight="1" spans="1:1">
      <c r="A15" s="25"/>
    </row>
    <row r="16" s="1" customFormat="1" ht="29" customHeight="1"/>
    <row r="17" s="1" customFormat="1" ht="29" customHeight="1"/>
    <row r="18" s="1" customFormat="1" ht="29" customHeight="1"/>
    <row r="19" s="1" customFormat="1" ht="29" customHeight="1"/>
    <row r="20" s="1" customFormat="1" ht="30" customHeight="1" spans="1:1">
      <c r="A20" s="25"/>
    </row>
  </sheetData>
  <mergeCells count="9">
    <mergeCell ref="A2:F2"/>
    <mergeCell ref="B3:F3"/>
    <mergeCell ref="A4:B4"/>
    <mergeCell ref="A6:B6"/>
    <mergeCell ref="A7:B7"/>
    <mergeCell ref="A8:B8"/>
    <mergeCell ref="A9:B9"/>
    <mergeCell ref="A10:B10"/>
    <mergeCell ref="A11:F11"/>
  </mergeCells>
  <printOptions horizontalCentered="1"/>
  <pageMargins left="0.707638888888889" right="0.707638888888889" top="1.10138888888889" bottom="0.751388888888889" header="0.30625" footer="0.30625"/>
  <pageSetup paperSize="9" scale="95" fitToHeight="200" orientation="landscape" horizontalDpi="600" verticalDpi="600"/>
  <headerFooter>
    <oddFooter>&amp;C&amp;16- &amp;P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9"/>
  <sheetViews>
    <sheetView workbookViewId="0">
      <selection activeCell="D16" sqref="D16"/>
    </sheetView>
  </sheetViews>
  <sheetFormatPr defaultColWidth="8.88333333333333" defaultRowHeight="14.25" outlineLevelCol="5"/>
  <cols>
    <col min="1" max="1" width="8.88333333333333" style="1"/>
    <col min="2" max="6" width="24.2166666666667" style="1" customWidth="1"/>
    <col min="7" max="16384" width="8.88333333333333" style="1"/>
  </cols>
  <sheetData>
    <row r="1" s="1" customFormat="1" ht="24" customHeight="1"/>
    <row r="2" s="1" customFormat="1" ht="27" spans="1:6">
      <c r="A2" s="4" t="s">
        <v>960</v>
      </c>
      <c r="B2" s="5"/>
      <c r="C2" s="5"/>
      <c r="D2" s="5"/>
      <c r="E2" s="5"/>
      <c r="F2" s="5"/>
    </row>
    <row r="3" s="1" customFormat="1" ht="23" customHeight="1" spans="1:6">
      <c r="A3" s="6" t="s">
        <v>882</v>
      </c>
      <c r="B3" s="6"/>
      <c r="C3" s="6"/>
      <c r="D3" s="6"/>
      <c r="E3" s="6"/>
      <c r="F3" s="6"/>
    </row>
    <row r="4" s="2" customFormat="1" ht="30" customHeight="1" spans="1:6">
      <c r="A4" s="7" t="s">
        <v>961</v>
      </c>
      <c r="B4" s="8" t="s">
        <v>824</v>
      </c>
      <c r="C4" s="8" t="s">
        <v>962</v>
      </c>
      <c r="D4" s="8" t="s">
        <v>963</v>
      </c>
      <c r="E4" s="8" t="s">
        <v>964</v>
      </c>
      <c r="F4" s="8" t="s">
        <v>965</v>
      </c>
    </row>
    <row r="5" s="2" customFormat="1" ht="45" customHeight="1" spans="1:6">
      <c r="A5" s="9">
        <v>1</v>
      </c>
      <c r="B5" s="10"/>
      <c r="C5" s="11"/>
      <c r="D5" s="12"/>
      <c r="E5" s="12"/>
      <c r="F5" s="12"/>
    </row>
    <row r="6" s="2" customFormat="1" ht="45" customHeight="1" spans="1:6">
      <c r="A6" s="9">
        <v>2</v>
      </c>
      <c r="B6" s="10"/>
      <c r="C6" s="11"/>
      <c r="D6" s="12"/>
      <c r="E6" s="12"/>
      <c r="F6" s="12"/>
    </row>
    <row r="7" s="2" customFormat="1" ht="45" customHeight="1" spans="1:6">
      <c r="A7" s="9" t="s">
        <v>966</v>
      </c>
      <c r="B7" s="10"/>
      <c r="C7" s="11"/>
      <c r="D7" s="12"/>
      <c r="E7" s="12"/>
      <c r="F7" s="12"/>
    </row>
    <row r="8" s="3" customFormat="1" ht="33" customHeight="1" spans="1:6">
      <c r="A8" s="13" t="s">
        <v>967</v>
      </c>
      <c r="B8" s="13"/>
      <c r="C8" s="13"/>
      <c r="D8" s="13"/>
      <c r="E8" s="13"/>
      <c r="F8" s="13"/>
    </row>
    <row r="9" ht="31" customHeight="1" spans="1:6">
      <c r="A9" s="14" t="s">
        <v>968</v>
      </c>
      <c r="B9" s="15"/>
      <c r="C9" s="15"/>
      <c r="D9" s="15"/>
      <c r="E9" s="15"/>
      <c r="F9" s="15"/>
    </row>
  </sheetData>
  <mergeCells count="9">
    <mergeCell ref="A2:F2"/>
    <mergeCell ref="A3:F3"/>
    <mergeCell ref="A8:F8"/>
    <mergeCell ref="A9:F9"/>
    <mergeCell ref="B5:B7"/>
    <mergeCell ref="C5:C7"/>
    <mergeCell ref="D5:D7"/>
    <mergeCell ref="E5:E7"/>
    <mergeCell ref="F5:F7"/>
  </mergeCells>
  <printOptions horizontalCentered="1"/>
  <pageMargins left="0.707638888888889" right="0.707638888888889" top="0.751388888888889" bottom="0.751388888888889" header="0.30625" footer="0.30625"/>
  <pageSetup paperSize="9" fitToHeight="200" orientation="landscape" horizontalDpi="600" verticalDpi="600"/>
  <headerFooter>
    <oddFooter>&amp;C&amp;16- &amp;P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F51"/>
  <sheetViews>
    <sheetView showGridLines="0" showZeros="0" view="pageBreakPreview" zoomScale="90" zoomScaleNormal="90" workbookViewId="0">
      <pane ySplit="3" topLeftCell="A6" activePane="bottomLeft" state="frozen"/>
      <selection/>
      <selection pane="bottomLeft" activeCell="C36" sqref="C36"/>
    </sheetView>
  </sheetViews>
  <sheetFormatPr defaultColWidth="9" defaultRowHeight="15.75" outlineLevelCol="5"/>
  <cols>
    <col min="1" max="1" width="12.75" style="86" customWidth="1"/>
    <col min="2" max="2" width="50.75" style="86" customWidth="1"/>
    <col min="3" max="5" width="20.6333333333333" style="86" customWidth="1"/>
    <col min="6" max="6" width="9.75" style="86" customWidth="1"/>
    <col min="7" max="16384" width="9" style="149"/>
  </cols>
  <sheetData>
    <row r="1" s="276" customFormat="1" ht="45" customHeight="1" spans="1:6">
      <c r="A1" s="279"/>
      <c r="B1" s="279" t="s">
        <v>74</v>
      </c>
      <c r="C1" s="279"/>
      <c r="D1" s="279"/>
      <c r="E1" s="279"/>
      <c r="F1" s="300"/>
    </row>
    <row r="2" ht="18.95" customHeight="1" spans="1:5">
      <c r="A2" s="280"/>
      <c r="B2" s="281"/>
      <c r="C2" s="212"/>
      <c r="E2" s="301" t="s">
        <v>6</v>
      </c>
    </row>
    <row r="3" s="277" customFormat="1" ht="45" customHeight="1" spans="1:6">
      <c r="A3" s="282" t="s">
        <v>7</v>
      </c>
      <c r="B3" s="283" t="s">
        <v>8</v>
      </c>
      <c r="C3" s="59" t="s">
        <v>9</v>
      </c>
      <c r="D3" s="59" t="s">
        <v>10</v>
      </c>
      <c r="E3" s="283" t="s">
        <v>11</v>
      </c>
      <c r="F3" s="302" t="s">
        <v>12</v>
      </c>
    </row>
    <row r="4" ht="37.5" customHeight="1" spans="1:6">
      <c r="A4" s="284" t="s">
        <v>75</v>
      </c>
      <c r="B4" s="285" t="s">
        <v>76</v>
      </c>
      <c r="C4" s="286">
        <v>17374</v>
      </c>
      <c r="D4" s="286">
        <v>37311</v>
      </c>
      <c r="E4" s="303">
        <f>(D4-C4)/C4*100%</f>
        <v>1.148</v>
      </c>
      <c r="F4" s="166" t="str">
        <f t="shared" ref="F4:F38" si="0">IF(LEN(A4)=3,"是",IF(B4&lt;&gt;"",IF(SUM(C4:D4)&lt;&gt;0,"是","否"),"是"))</f>
        <v>是</v>
      </c>
    </row>
    <row r="5" ht="37.5" customHeight="1" spans="1:6">
      <c r="A5" s="284" t="s">
        <v>77</v>
      </c>
      <c r="B5" s="287" t="s">
        <v>78</v>
      </c>
      <c r="C5" s="286">
        <v>0</v>
      </c>
      <c r="D5" s="286">
        <v>0</v>
      </c>
      <c r="E5" s="303"/>
      <c r="F5" s="166" t="str">
        <f t="shared" si="0"/>
        <v>是</v>
      </c>
    </row>
    <row r="6" ht="37.5" customHeight="1" spans="1:6">
      <c r="A6" s="284" t="s">
        <v>79</v>
      </c>
      <c r="B6" s="287" t="s">
        <v>80</v>
      </c>
      <c r="C6" s="286">
        <v>365</v>
      </c>
      <c r="D6" s="286">
        <v>406</v>
      </c>
      <c r="E6" s="303">
        <f t="shared" ref="E5:E32" si="1">(D6-C6)/C6*100%</f>
        <v>0.112</v>
      </c>
      <c r="F6" s="166" t="str">
        <f t="shared" si="0"/>
        <v>是</v>
      </c>
    </row>
    <row r="7" ht="37.5" customHeight="1" spans="1:6">
      <c r="A7" s="284" t="s">
        <v>81</v>
      </c>
      <c r="B7" s="287" t="s">
        <v>82</v>
      </c>
      <c r="C7" s="286">
        <v>6490</v>
      </c>
      <c r="D7" s="286">
        <v>7135</v>
      </c>
      <c r="E7" s="303">
        <f t="shared" si="1"/>
        <v>0.099</v>
      </c>
      <c r="F7" s="166" t="str">
        <f t="shared" si="0"/>
        <v>是</v>
      </c>
    </row>
    <row r="8" ht="37.5" customHeight="1" spans="1:6">
      <c r="A8" s="284" t="s">
        <v>83</v>
      </c>
      <c r="B8" s="287" t="s">
        <v>84</v>
      </c>
      <c r="C8" s="286">
        <v>30711</v>
      </c>
      <c r="D8" s="286">
        <v>29637</v>
      </c>
      <c r="E8" s="303">
        <f t="shared" si="1"/>
        <v>-0.035</v>
      </c>
      <c r="F8" s="166" t="str">
        <f t="shared" si="0"/>
        <v>是</v>
      </c>
    </row>
    <row r="9" ht="37.5" customHeight="1" spans="1:6">
      <c r="A9" s="284" t="s">
        <v>85</v>
      </c>
      <c r="B9" s="287" t="s">
        <v>86</v>
      </c>
      <c r="C9" s="286">
        <v>1204</v>
      </c>
      <c r="D9" s="286">
        <v>1060</v>
      </c>
      <c r="E9" s="303">
        <f t="shared" si="1"/>
        <v>-0.12</v>
      </c>
      <c r="F9" s="166" t="str">
        <f t="shared" si="0"/>
        <v>是</v>
      </c>
    </row>
    <row r="10" ht="37.5" customHeight="1" spans="1:6">
      <c r="A10" s="284" t="s">
        <v>87</v>
      </c>
      <c r="B10" s="287" t="s">
        <v>88</v>
      </c>
      <c r="C10" s="286">
        <v>1122</v>
      </c>
      <c r="D10" s="286">
        <v>1268</v>
      </c>
      <c r="E10" s="303">
        <f t="shared" si="1"/>
        <v>0.13</v>
      </c>
      <c r="F10" s="166" t="str">
        <f t="shared" si="0"/>
        <v>是</v>
      </c>
    </row>
    <row r="11" ht="37.5" customHeight="1" spans="1:6">
      <c r="A11" s="284" t="s">
        <v>89</v>
      </c>
      <c r="B11" s="287" t="s">
        <v>90</v>
      </c>
      <c r="C11" s="286">
        <v>31269</v>
      </c>
      <c r="D11" s="286">
        <v>33834</v>
      </c>
      <c r="E11" s="303">
        <f t="shared" si="1"/>
        <v>0.082</v>
      </c>
      <c r="F11" s="166" t="str">
        <f t="shared" si="0"/>
        <v>是</v>
      </c>
    </row>
    <row r="12" ht="37.5" customHeight="1" spans="1:6">
      <c r="A12" s="284" t="s">
        <v>91</v>
      </c>
      <c r="B12" s="287" t="s">
        <v>92</v>
      </c>
      <c r="C12" s="286">
        <v>17341</v>
      </c>
      <c r="D12" s="286">
        <v>15185</v>
      </c>
      <c r="E12" s="303">
        <f t="shared" si="1"/>
        <v>-0.124</v>
      </c>
      <c r="F12" s="166" t="str">
        <f t="shared" si="0"/>
        <v>是</v>
      </c>
    </row>
    <row r="13" ht="37.5" customHeight="1" spans="1:6">
      <c r="A13" s="284" t="s">
        <v>93</v>
      </c>
      <c r="B13" s="287" t="s">
        <v>94</v>
      </c>
      <c r="C13" s="286">
        <v>2433</v>
      </c>
      <c r="D13" s="286">
        <v>1028</v>
      </c>
      <c r="E13" s="303">
        <f t="shared" si="1"/>
        <v>-0.577</v>
      </c>
      <c r="F13" s="166" t="str">
        <f t="shared" si="0"/>
        <v>是</v>
      </c>
    </row>
    <row r="14" ht="37.5" customHeight="1" spans="1:6">
      <c r="A14" s="284" t="s">
        <v>95</v>
      </c>
      <c r="B14" s="287" t="s">
        <v>96</v>
      </c>
      <c r="C14" s="286">
        <v>55916</v>
      </c>
      <c r="D14" s="286">
        <v>28951</v>
      </c>
      <c r="E14" s="303">
        <f t="shared" si="1"/>
        <v>-0.482</v>
      </c>
      <c r="F14" s="166" t="str">
        <f t="shared" si="0"/>
        <v>是</v>
      </c>
    </row>
    <row r="15" ht="37.5" customHeight="1" spans="1:6">
      <c r="A15" s="284" t="s">
        <v>97</v>
      </c>
      <c r="B15" s="287" t="s">
        <v>98</v>
      </c>
      <c r="C15" s="286">
        <v>18902</v>
      </c>
      <c r="D15" s="286">
        <v>19682</v>
      </c>
      <c r="E15" s="303">
        <f t="shared" si="1"/>
        <v>0.041</v>
      </c>
      <c r="F15" s="166" t="str">
        <f t="shared" si="0"/>
        <v>是</v>
      </c>
    </row>
    <row r="16" ht="37.5" customHeight="1" spans="1:6">
      <c r="A16" s="284" t="s">
        <v>99</v>
      </c>
      <c r="B16" s="287" t="s">
        <v>100</v>
      </c>
      <c r="C16" s="286">
        <v>1760</v>
      </c>
      <c r="D16" s="286">
        <v>1588</v>
      </c>
      <c r="E16" s="303">
        <f t="shared" si="1"/>
        <v>-0.098</v>
      </c>
      <c r="F16" s="166" t="str">
        <f t="shared" si="0"/>
        <v>是</v>
      </c>
    </row>
    <row r="17" ht="37.5" customHeight="1" spans="1:6">
      <c r="A17" s="284" t="s">
        <v>101</v>
      </c>
      <c r="B17" s="287" t="s">
        <v>102</v>
      </c>
      <c r="C17" s="286">
        <v>1194</v>
      </c>
      <c r="D17" s="286">
        <v>92</v>
      </c>
      <c r="E17" s="303">
        <f t="shared" si="1"/>
        <v>-0.923</v>
      </c>
      <c r="F17" s="166" t="str">
        <f t="shared" si="0"/>
        <v>是</v>
      </c>
    </row>
    <row r="18" ht="37.5" customHeight="1" spans="1:6">
      <c r="A18" s="284" t="s">
        <v>103</v>
      </c>
      <c r="B18" s="287" t="s">
        <v>104</v>
      </c>
      <c r="C18" s="286">
        <v>281</v>
      </c>
      <c r="D18" s="286">
        <v>227</v>
      </c>
      <c r="E18" s="303">
        <f t="shared" si="1"/>
        <v>-0.192</v>
      </c>
      <c r="F18" s="166" t="str">
        <f t="shared" si="0"/>
        <v>是</v>
      </c>
    </row>
    <row r="19" ht="37.5" customHeight="1" spans="1:6">
      <c r="A19" s="284" t="s">
        <v>105</v>
      </c>
      <c r="B19" s="287" t="s">
        <v>106</v>
      </c>
      <c r="C19" s="286">
        <v>10</v>
      </c>
      <c r="D19" s="286">
        <v>20</v>
      </c>
      <c r="E19" s="303"/>
      <c r="F19" s="166" t="str">
        <f t="shared" si="0"/>
        <v>是</v>
      </c>
    </row>
    <row r="20" ht="37.5" customHeight="1" spans="1:6">
      <c r="A20" s="284" t="s">
        <v>107</v>
      </c>
      <c r="B20" s="287" t="s">
        <v>108</v>
      </c>
      <c r="C20" s="286">
        <v>0</v>
      </c>
      <c r="D20" s="286">
        <v>0</v>
      </c>
      <c r="E20" s="303"/>
      <c r="F20" s="166" t="str">
        <f t="shared" si="0"/>
        <v>是</v>
      </c>
    </row>
    <row r="21" ht="37.5" customHeight="1" spans="1:6">
      <c r="A21" s="284" t="s">
        <v>109</v>
      </c>
      <c r="B21" s="287" t="s">
        <v>110</v>
      </c>
      <c r="C21" s="286">
        <v>1091</v>
      </c>
      <c r="D21" s="286">
        <v>1520</v>
      </c>
      <c r="E21" s="303">
        <f t="shared" si="1"/>
        <v>0.393</v>
      </c>
      <c r="F21" s="166" t="str">
        <f t="shared" si="0"/>
        <v>是</v>
      </c>
    </row>
    <row r="22" ht="37.5" customHeight="1" spans="1:6">
      <c r="A22" s="284" t="s">
        <v>111</v>
      </c>
      <c r="B22" s="287" t="s">
        <v>112</v>
      </c>
      <c r="C22" s="286">
        <v>7019</v>
      </c>
      <c r="D22" s="286">
        <v>8187</v>
      </c>
      <c r="E22" s="303">
        <f t="shared" si="1"/>
        <v>0.166</v>
      </c>
      <c r="F22" s="166" t="str">
        <f t="shared" si="0"/>
        <v>是</v>
      </c>
    </row>
    <row r="23" ht="37.5" customHeight="1" spans="1:6">
      <c r="A23" s="284" t="s">
        <v>113</v>
      </c>
      <c r="B23" s="287" t="s">
        <v>114</v>
      </c>
      <c r="C23" s="286">
        <v>179</v>
      </c>
      <c r="D23" s="286">
        <v>155</v>
      </c>
      <c r="E23" s="303">
        <f t="shared" si="1"/>
        <v>-0.134</v>
      </c>
      <c r="F23" s="166" t="str">
        <f t="shared" si="0"/>
        <v>是</v>
      </c>
    </row>
    <row r="24" ht="37.5" customHeight="1" spans="1:6">
      <c r="A24" s="284" t="s">
        <v>115</v>
      </c>
      <c r="B24" s="287" t="s">
        <v>116</v>
      </c>
      <c r="C24" s="286">
        <v>3070</v>
      </c>
      <c r="D24" s="286">
        <v>3006</v>
      </c>
      <c r="E24" s="303">
        <f t="shared" si="1"/>
        <v>-0.021</v>
      </c>
      <c r="F24" s="166" t="str">
        <f t="shared" si="0"/>
        <v>是</v>
      </c>
    </row>
    <row r="25" ht="37.5" customHeight="1" spans="1:6">
      <c r="A25" s="284" t="s">
        <v>117</v>
      </c>
      <c r="B25" s="287" t="s">
        <v>118</v>
      </c>
      <c r="C25" s="286">
        <v>0</v>
      </c>
      <c r="D25" s="286">
        <v>1974</v>
      </c>
      <c r="E25" s="303"/>
      <c r="F25" s="166" t="str">
        <f t="shared" si="0"/>
        <v>是</v>
      </c>
    </row>
    <row r="26" ht="37.5" customHeight="1" spans="1:6">
      <c r="A26" s="284" t="s">
        <v>119</v>
      </c>
      <c r="B26" s="287" t="s">
        <v>120</v>
      </c>
      <c r="C26" s="286">
        <v>5071</v>
      </c>
      <c r="D26" s="286">
        <v>5018</v>
      </c>
      <c r="E26" s="303">
        <f t="shared" si="1"/>
        <v>-0.01</v>
      </c>
      <c r="F26" s="166" t="str">
        <f t="shared" si="0"/>
        <v>是</v>
      </c>
    </row>
    <row r="27" ht="37.5" customHeight="1" spans="1:6">
      <c r="A27" s="284" t="s">
        <v>121</v>
      </c>
      <c r="B27" s="287" t="s">
        <v>122</v>
      </c>
      <c r="C27" s="286">
        <v>101</v>
      </c>
      <c r="D27" s="286">
        <v>60</v>
      </c>
      <c r="E27" s="303">
        <f t="shared" si="1"/>
        <v>-0.406</v>
      </c>
      <c r="F27" s="166" t="str">
        <f t="shared" si="0"/>
        <v>是</v>
      </c>
    </row>
    <row r="28" ht="37.5" customHeight="1" spans="1:6">
      <c r="A28" s="284" t="s">
        <v>123</v>
      </c>
      <c r="B28" s="287" t="s">
        <v>124</v>
      </c>
      <c r="C28" s="286">
        <v>-31</v>
      </c>
      <c r="D28" s="286">
        <v>0</v>
      </c>
      <c r="E28" s="303"/>
      <c r="F28" s="166" t="str">
        <f t="shared" si="0"/>
        <v>是</v>
      </c>
    </row>
    <row r="29" ht="37.5" hidden="1" customHeight="1" spans="1:6">
      <c r="A29" s="284"/>
      <c r="B29" s="287"/>
      <c r="C29" s="286"/>
      <c r="D29" s="286"/>
      <c r="E29" s="303"/>
      <c r="F29" s="166" t="str">
        <f t="shared" si="0"/>
        <v>是</v>
      </c>
    </row>
    <row r="30" s="211" customFormat="1" ht="37.5" customHeight="1" spans="1:6">
      <c r="A30" s="288"/>
      <c r="B30" s="222" t="s">
        <v>125</v>
      </c>
      <c r="C30" s="289">
        <f>SUM(C4:C29)</f>
        <v>202872</v>
      </c>
      <c r="D30" s="289">
        <f>SUM(D4:D29)</f>
        <v>197344</v>
      </c>
      <c r="E30" s="304">
        <f t="shared" si="1"/>
        <v>-0.027</v>
      </c>
      <c r="F30" s="166" t="str">
        <f t="shared" si="0"/>
        <v>是</v>
      </c>
    </row>
    <row r="31" ht="37.5" customHeight="1" spans="1:6">
      <c r="A31" s="223">
        <v>230</v>
      </c>
      <c r="B31" s="290" t="s">
        <v>126</v>
      </c>
      <c r="C31" s="289">
        <f>SUM(C32:C35)</f>
        <v>22834</v>
      </c>
      <c r="D31" s="289">
        <f>SUM(D32:D35)</f>
        <v>15200</v>
      </c>
      <c r="E31" s="304">
        <f t="shared" ref="E31:E38" si="2">(D31-C31)/C31*100%</f>
        <v>-0.334</v>
      </c>
      <c r="F31" s="166" t="str">
        <f t="shared" si="0"/>
        <v>是</v>
      </c>
    </row>
    <row r="32" ht="37.5" customHeight="1" spans="1:6">
      <c r="A32" s="291">
        <v>23006</v>
      </c>
      <c r="B32" s="292" t="s">
        <v>127</v>
      </c>
      <c r="C32" s="286">
        <v>19907</v>
      </c>
      <c r="D32" s="286">
        <v>15200</v>
      </c>
      <c r="E32" s="303">
        <f t="shared" si="2"/>
        <v>-0.236</v>
      </c>
      <c r="F32" s="166" t="str">
        <f t="shared" si="0"/>
        <v>是</v>
      </c>
    </row>
    <row r="33" ht="36" customHeight="1" spans="1:6">
      <c r="A33" s="284">
        <v>23008</v>
      </c>
      <c r="B33" s="292" t="s">
        <v>128</v>
      </c>
      <c r="C33" s="286">
        <v>2723</v>
      </c>
      <c r="D33" s="286"/>
      <c r="E33" s="303">
        <f t="shared" si="2"/>
        <v>-1</v>
      </c>
      <c r="F33" s="166" t="str">
        <f t="shared" si="0"/>
        <v>是</v>
      </c>
    </row>
    <row r="34" ht="37.5" customHeight="1" spans="1:6">
      <c r="A34" s="293">
        <v>23015</v>
      </c>
      <c r="B34" s="294" t="s">
        <v>129</v>
      </c>
      <c r="C34" s="286">
        <v>204</v>
      </c>
      <c r="D34" s="286"/>
      <c r="E34" s="303">
        <f t="shared" si="2"/>
        <v>-1</v>
      </c>
      <c r="F34" s="166" t="str">
        <f t="shared" si="0"/>
        <v>是</v>
      </c>
    </row>
    <row r="35" s="278" customFormat="1" ht="36" customHeight="1" spans="1:6">
      <c r="A35" s="293">
        <v>23016</v>
      </c>
      <c r="B35" s="294" t="s">
        <v>130</v>
      </c>
      <c r="C35" s="286"/>
      <c r="D35" s="286"/>
      <c r="E35" s="303"/>
      <c r="F35" s="166" t="str">
        <f t="shared" si="0"/>
        <v>否</v>
      </c>
    </row>
    <row r="36" s="278" customFormat="1" ht="37.5" customHeight="1" spans="1:6">
      <c r="A36" s="223">
        <v>231</v>
      </c>
      <c r="B36" s="295" t="s">
        <v>131</v>
      </c>
      <c r="C36" s="289">
        <v>109850</v>
      </c>
      <c r="D36" s="289">
        <v>11220</v>
      </c>
      <c r="E36" s="304">
        <f t="shared" si="2"/>
        <v>-0.898</v>
      </c>
      <c r="F36" s="166" t="str">
        <f t="shared" si="0"/>
        <v>是</v>
      </c>
    </row>
    <row r="37" s="278" customFormat="1" ht="37.5" customHeight="1" spans="1:6">
      <c r="A37" s="223">
        <v>23009</v>
      </c>
      <c r="B37" s="296" t="s">
        <v>132</v>
      </c>
      <c r="C37" s="289">
        <v>4987</v>
      </c>
      <c r="D37" s="289"/>
      <c r="E37" s="304">
        <f t="shared" si="2"/>
        <v>-1</v>
      </c>
      <c r="F37" s="166" t="str">
        <f t="shared" si="0"/>
        <v>是</v>
      </c>
    </row>
    <row r="38" ht="37.5" customHeight="1" spans="1:6">
      <c r="A38" s="288"/>
      <c r="B38" s="297" t="s">
        <v>133</v>
      </c>
      <c r="C38" s="289">
        <f>C30+C31+C36+C37</f>
        <v>340543</v>
      </c>
      <c r="D38" s="289">
        <f>D30+D31+D36+D37</f>
        <v>223764</v>
      </c>
      <c r="E38" s="304">
        <f t="shared" si="2"/>
        <v>-0.343</v>
      </c>
      <c r="F38" s="166" t="str">
        <f t="shared" si="0"/>
        <v>是</v>
      </c>
    </row>
    <row r="39" spans="2:4">
      <c r="B39" s="298"/>
      <c r="D39" s="299"/>
    </row>
    <row r="41" spans="4:4">
      <c r="D41" s="299"/>
    </row>
    <row r="43" spans="4:4">
      <c r="D43" s="299"/>
    </row>
    <row r="44" spans="4:4">
      <c r="D44" s="299"/>
    </row>
    <row r="46" spans="4:4">
      <c r="D46" s="299"/>
    </row>
    <row r="47" spans="4:4">
      <c r="D47" s="299"/>
    </row>
    <row r="48" spans="4:4">
      <c r="D48" s="299"/>
    </row>
    <row r="49" spans="4:4">
      <c r="D49" s="299"/>
    </row>
    <row r="51" spans="4:4">
      <c r="D51" s="299"/>
    </row>
  </sheetData>
  <autoFilter xmlns:etc="http://www.wps.cn/officeDocument/2017/etCustomData" ref="A3:F39" etc:filterBottomFollowUsedRange="0">
    <extLst/>
  </autoFilter>
  <mergeCells count="1">
    <mergeCell ref="B1:E1"/>
  </mergeCells>
  <conditionalFormatting sqref="C34:D34">
    <cfRule type="expression" dxfId="1" priority="14" stopIfTrue="1">
      <formula>"len($A:$A)=3"</formula>
    </cfRule>
  </conditionalFormatting>
  <conditionalFormatting sqref="D37">
    <cfRule type="cellIs" dxfId="2" priority="1" stopIfTrue="1" operator="lessThan">
      <formula>0</formula>
    </cfRule>
    <cfRule type="cellIs" dxfId="0" priority="2" stopIfTrue="1" operator="greaterThan">
      <formula>5</formula>
    </cfRule>
  </conditionalFormatting>
  <conditionalFormatting sqref="D33:D34">
    <cfRule type="cellIs" dxfId="2" priority="29" stopIfTrue="1" operator="lessThan">
      <formula>0</formula>
    </cfRule>
    <cfRule type="cellIs" dxfId="0" priority="30" stopIfTrue="1" operator="greaterThan">
      <formula>5</formula>
    </cfRule>
  </conditionalFormatting>
  <conditionalFormatting sqref="F4:F39">
    <cfRule type="cellIs" dxfId="2" priority="11" stopIfTrue="1" operator="lessThan">
      <formula>0</formula>
    </cfRule>
  </conditionalFormatting>
  <conditionalFormatting sqref="E2 D32 D39:E44">
    <cfRule type="cellIs" dxfId="0" priority="27" stopIfTrue="1" operator="lessThanOrEqual">
      <formula>-1</formula>
    </cfRule>
  </conditionalFormatting>
  <conditionalFormatting sqref="A34:B36">
    <cfRule type="expression" dxfId="1" priority="9"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5"/>
  <sheetViews>
    <sheetView showZeros="0" view="pageBreakPreview" zoomScaleNormal="100" workbookViewId="0">
      <selection activeCell="C34" sqref="C34"/>
    </sheetView>
  </sheetViews>
  <sheetFormatPr defaultColWidth="9" defaultRowHeight="14.25" outlineLevelCol="1"/>
  <cols>
    <col min="1" max="1" width="79" customWidth="1"/>
    <col min="2" max="2" width="36.5" customWidth="1"/>
  </cols>
  <sheetData>
    <row r="1" ht="45" customHeight="1" spans="1:2">
      <c r="A1" s="265" t="s">
        <v>134</v>
      </c>
      <c r="B1" s="265"/>
    </row>
    <row r="2" ht="20.1" customHeight="1" spans="1:2">
      <c r="A2" s="266"/>
      <c r="B2" s="267" t="s">
        <v>6</v>
      </c>
    </row>
    <row r="3" ht="45" customHeight="1" spans="1:2">
      <c r="A3" s="268" t="s">
        <v>135</v>
      </c>
      <c r="B3" s="137" t="s">
        <v>136</v>
      </c>
    </row>
    <row r="4" s="264" customFormat="1" ht="26" customHeight="1" spans="1:2">
      <c r="A4" s="269" t="s">
        <v>137</v>
      </c>
      <c r="B4" s="270">
        <f>SUM(B5:B8)</f>
        <v>31173</v>
      </c>
    </row>
    <row r="5" ht="26" customHeight="1" spans="1:2">
      <c r="A5" s="271" t="s">
        <v>138</v>
      </c>
      <c r="B5" s="272">
        <v>15572</v>
      </c>
    </row>
    <row r="6" ht="26" customHeight="1" spans="1:2">
      <c r="A6" s="271" t="s">
        <v>139</v>
      </c>
      <c r="B6" s="272">
        <v>9780</v>
      </c>
    </row>
    <row r="7" ht="26" customHeight="1" spans="1:2">
      <c r="A7" s="271" t="s">
        <v>140</v>
      </c>
      <c r="B7" s="272">
        <v>3031</v>
      </c>
    </row>
    <row r="8" ht="26" customHeight="1" spans="1:2">
      <c r="A8" s="271" t="s">
        <v>141</v>
      </c>
      <c r="B8" s="272">
        <v>2790</v>
      </c>
    </row>
    <row r="9" s="264" customFormat="1" ht="26" customHeight="1" spans="1:2">
      <c r="A9" s="273" t="s">
        <v>142</v>
      </c>
      <c r="B9" s="270">
        <f>SUM(B10:B19)</f>
        <v>3831</v>
      </c>
    </row>
    <row r="10" ht="26" customHeight="1" spans="1:2">
      <c r="A10" s="271" t="s">
        <v>143</v>
      </c>
      <c r="B10" s="272">
        <v>2969</v>
      </c>
    </row>
    <row r="11" ht="26" customHeight="1" spans="1:2">
      <c r="A11" s="271" t="s">
        <v>144</v>
      </c>
      <c r="B11" s="272">
        <v>45</v>
      </c>
    </row>
    <row r="12" ht="26" customHeight="1" spans="1:2">
      <c r="A12" s="271" t="s">
        <v>145</v>
      </c>
      <c r="B12" s="272">
        <v>47</v>
      </c>
    </row>
    <row r="13" ht="26" customHeight="1" spans="1:2">
      <c r="A13" s="271" t="s">
        <v>146</v>
      </c>
      <c r="B13" s="272">
        <v>16</v>
      </c>
    </row>
    <row r="14" ht="26" customHeight="1" spans="1:2">
      <c r="A14" s="271" t="s">
        <v>147</v>
      </c>
      <c r="B14" s="272">
        <v>57</v>
      </c>
    </row>
    <row r="15" ht="26" customHeight="1" spans="1:2">
      <c r="A15" s="271" t="s">
        <v>148</v>
      </c>
      <c r="B15" s="272">
        <v>112</v>
      </c>
    </row>
    <row r="16" ht="26" customHeight="1" spans="1:2">
      <c r="A16" s="271" t="s">
        <v>149</v>
      </c>
      <c r="B16" s="272"/>
    </row>
    <row r="17" ht="26" customHeight="1" spans="1:2">
      <c r="A17" s="271" t="s">
        <v>150</v>
      </c>
      <c r="B17" s="272">
        <v>215</v>
      </c>
    </row>
    <row r="18" ht="26" customHeight="1" spans="1:2">
      <c r="A18" s="271" t="s">
        <v>151</v>
      </c>
      <c r="B18" s="272">
        <v>19</v>
      </c>
    </row>
    <row r="19" ht="26" customHeight="1" spans="1:2">
      <c r="A19" s="271" t="s">
        <v>152</v>
      </c>
      <c r="B19" s="272">
        <v>351</v>
      </c>
    </row>
    <row r="20" s="264" customFormat="1" ht="26" customHeight="1" spans="1:2">
      <c r="A20" s="273" t="s">
        <v>153</v>
      </c>
      <c r="B20" s="270">
        <f>SUM(B21:B22)</f>
        <v>25</v>
      </c>
    </row>
    <row r="21" ht="26" customHeight="1" spans="1:2">
      <c r="A21" s="271" t="s">
        <v>154</v>
      </c>
      <c r="B21" s="272">
        <v>25</v>
      </c>
    </row>
    <row r="22" ht="26" customHeight="1" spans="1:2">
      <c r="A22" s="271" t="s">
        <v>155</v>
      </c>
      <c r="B22" s="272"/>
    </row>
    <row r="23" s="264" customFormat="1" ht="26" customHeight="1" spans="1:2">
      <c r="A23" s="273" t="s">
        <v>156</v>
      </c>
      <c r="B23" s="270">
        <f>SUM(B24:B25)</f>
        <v>57299</v>
      </c>
    </row>
    <row r="24" ht="26" customHeight="1" spans="1:2">
      <c r="A24" s="271" t="s">
        <v>157</v>
      </c>
      <c r="B24" s="272">
        <v>56086</v>
      </c>
    </row>
    <row r="25" ht="26" customHeight="1" spans="1:2">
      <c r="A25" s="271" t="s">
        <v>158</v>
      </c>
      <c r="B25" s="272">
        <v>1213</v>
      </c>
    </row>
    <row r="26" s="264" customFormat="1" ht="26" customHeight="1" spans="1:2">
      <c r="A26" s="273" t="s">
        <v>159</v>
      </c>
      <c r="B26" s="270">
        <f>B27</f>
        <v>1</v>
      </c>
    </row>
    <row r="27" ht="26" customHeight="1" spans="1:2">
      <c r="A27" s="271" t="s">
        <v>160</v>
      </c>
      <c r="B27" s="272">
        <v>1</v>
      </c>
    </row>
    <row r="28" s="264" customFormat="1" ht="24" customHeight="1" spans="1:2">
      <c r="A28" s="273" t="s">
        <v>161</v>
      </c>
      <c r="B28" s="270">
        <f>SUM(B29:B32)</f>
        <v>1880</v>
      </c>
    </row>
    <row r="29" ht="24" customHeight="1" spans="1:2">
      <c r="A29" s="271" t="s">
        <v>162</v>
      </c>
      <c r="B29" s="272">
        <v>1880</v>
      </c>
    </row>
    <row r="30" ht="24" customHeight="1" spans="1:2">
      <c r="A30" s="271" t="s">
        <v>163</v>
      </c>
      <c r="B30" s="272"/>
    </row>
    <row r="31" ht="24" customHeight="1" spans="1:2">
      <c r="A31" s="271" t="s">
        <v>164</v>
      </c>
      <c r="B31" s="272"/>
    </row>
    <row r="32" ht="24" customHeight="1" spans="1:2">
      <c r="A32" s="274" t="s">
        <v>165</v>
      </c>
      <c r="B32" s="272"/>
    </row>
    <row r="33" ht="24" customHeight="1" spans="1:2">
      <c r="A33" s="273" t="s">
        <v>166</v>
      </c>
      <c r="B33" s="270">
        <f>B34</f>
        <v>0</v>
      </c>
    </row>
    <row r="34" ht="24" customHeight="1" spans="1:2">
      <c r="A34" s="274" t="s">
        <v>167</v>
      </c>
      <c r="B34" s="272"/>
    </row>
    <row r="35" ht="24" customHeight="1" spans="1:2">
      <c r="A35" s="275" t="s">
        <v>168</v>
      </c>
      <c r="B35" s="270">
        <f>SUM(B28,B26,B23,B20,B9,B4,B33)</f>
        <v>94209</v>
      </c>
    </row>
  </sheetData>
  <autoFilter xmlns:etc="http://www.wps.cn/officeDocument/2017/etCustomData" ref="A3:B35" etc:filterBottomFollowUsedRange="0">
    <extLst/>
  </autoFilter>
  <mergeCells count="1">
    <mergeCell ref="A1:B1"/>
  </mergeCells>
  <printOptions horizontalCentered="1"/>
  <pageMargins left="0.471527777777778" right="0.393055555555556" top="0.747916666666667" bottom="0.747916666666667" header="0.313888888888889" footer="0.313888888888889"/>
  <pageSetup paperSize="9" scale="75" orientation="portrait" horizontalDpi="600"/>
  <headerFooter alignWithMargins="0">
    <oddFooter>&amp;C&amp;16-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E9"/>
  <sheetViews>
    <sheetView showGridLines="0" showZeros="0" view="pageBreakPreview" zoomScaleNormal="85" workbookViewId="0">
      <selection activeCell="D15" sqref="D15"/>
    </sheetView>
  </sheetViews>
  <sheetFormatPr defaultColWidth="9" defaultRowHeight="15.75" outlineLevelCol="4"/>
  <cols>
    <col min="1" max="1" width="43.6333333333333" style="84" customWidth="1"/>
    <col min="2" max="2" width="20.6333333333333" style="86" customWidth="1"/>
    <col min="3" max="4" width="20.6333333333333" style="84" customWidth="1"/>
    <col min="5" max="5" width="20" style="208" customWidth="1"/>
    <col min="6" max="6" width="12.6333333333333" style="84"/>
    <col min="7" max="16378" width="9" style="84"/>
    <col min="16379" max="16380" width="35.6333333333333" style="84"/>
    <col min="16381" max="16384" width="9" style="84"/>
  </cols>
  <sheetData>
    <row r="1" ht="45" customHeight="1" spans="1:5">
      <c r="A1" s="89" t="s">
        <v>169</v>
      </c>
      <c r="B1" s="89"/>
      <c r="C1" s="89"/>
      <c r="D1" s="89"/>
      <c r="E1" s="89"/>
    </row>
    <row r="2" ht="20.1" customHeight="1" spans="1:5">
      <c r="A2" s="90"/>
      <c r="B2" s="90"/>
      <c r="C2" s="254"/>
      <c r="D2" s="254"/>
      <c r="E2" s="262" t="s">
        <v>6</v>
      </c>
    </row>
    <row r="3" s="85" customFormat="1" ht="45" customHeight="1" spans="1:5">
      <c r="A3" s="92"/>
      <c r="B3" s="92" t="s">
        <v>170</v>
      </c>
      <c r="C3" s="255" t="s">
        <v>171</v>
      </c>
      <c r="D3" s="256" t="s">
        <v>172</v>
      </c>
      <c r="E3" s="256" t="s">
        <v>173</v>
      </c>
    </row>
    <row r="4" ht="36" hidden="1" customHeight="1" spans="1:5">
      <c r="A4" s="257" t="s">
        <v>174</v>
      </c>
      <c r="B4" s="258"/>
      <c r="C4" s="258"/>
      <c r="D4" s="258"/>
      <c r="E4" s="258"/>
    </row>
    <row r="5" ht="36" customHeight="1" spans="1:5">
      <c r="A5" s="257" t="s">
        <v>175</v>
      </c>
      <c r="B5" s="258">
        <f>C5+D5+E5</f>
        <v>130015</v>
      </c>
      <c r="C5" s="258">
        <v>450</v>
      </c>
      <c r="D5" s="258">
        <v>95500</v>
      </c>
      <c r="E5" s="258">
        <v>34065</v>
      </c>
    </row>
    <row r="6" spans="2:5">
      <c r="B6" s="259"/>
      <c r="C6" s="260"/>
      <c r="D6" s="260"/>
      <c r="E6" s="263"/>
    </row>
    <row r="7" spans="3:4">
      <c r="C7" s="261"/>
      <c r="D7" s="261"/>
    </row>
    <row r="8" spans="3:4">
      <c r="C8" s="261"/>
      <c r="D8" s="261"/>
    </row>
    <row r="9" spans="3:4">
      <c r="C9" s="261"/>
      <c r="D9" s="261"/>
    </row>
  </sheetData>
  <mergeCells count="1">
    <mergeCell ref="A1:E1"/>
  </mergeCells>
  <conditionalFormatting sqref="E1">
    <cfRule type="cellIs" dxfId="0" priority="3" stopIfTrue="1" operator="greaterThanOrEqual">
      <formula>10</formula>
    </cfRule>
    <cfRule type="cellIs" dxfId="0" priority="4" stopIfTrue="1" operator="lessThanOrEqual">
      <formula>-1</formula>
    </cfRule>
  </conditionalFormatting>
  <conditionalFormatting sqref="B3:C3">
    <cfRule type="cellIs" dxfId="0" priority="2" stopIfTrue="1" operator="lessThanOrEqual">
      <formula>-1</formula>
    </cfRule>
  </conditionalFormatting>
  <conditionalFormatting sqref="B4:D4">
    <cfRule type="cellIs" dxfId="0"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1"/>
  <sheetViews>
    <sheetView workbookViewId="0">
      <selection activeCell="G22" sqref="G22"/>
    </sheetView>
  </sheetViews>
  <sheetFormatPr defaultColWidth="9" defaultRowHeight="14.25" outlineLevelCol="4"/>
  <cols>
    <col min="1" max="1" width="37.75" style="168" customWidth="1"/>
    <col min="2" max="2" width="22" style="168" customWidth="1"/>
    <col min="3" max="4" width="23.8833333333333" style="168" customWidth="1"/>
    <col min="5" max="5" width="24.5" style="168" customWidth="1"/>
    <col min="6" max="248" width="9" style="168"/>
    <col min="249" max="16384" width="9" style="241"/>
  </cols>
  <sheetData>
    <row r="1" s="168" customFormat="1" ht="40.5" customHeight="1" spans="1:5">
      <c r="A1" s="173" t="s">
        <v>176</v>
      </c>
      <c r="B1" s="173"/>
      <c r="C1" s="173"/>
      <c r="D1" s="173"/>
      <c r="E1" s="173"/>
    </row>
    <row r="2" s="168" customFormat="1" ht="17" customHeight="1" spans="1:5">
      <c r="A2" s="242"/>
      <c r="B2" s="242"/>
      <c r="C2" s="242"/>
      <c r="D2" s="243"/>
      <c r="E2" s="251" t="s">
        <v>6</v>
      </c>
    </row>
    <row r="3" s="241" customFormat="1" ht="24.95" customHeight="1" spans="1:5">
      <c r="A3" s="244" t="s">
        <v>8</v>
      </c>
      <c r="B3" s="244" t="s">
        <v>177</v>
      </c>
      <c r="C3" s="244" t="s">
        <v>136</v>
      </c>
      <c r="D3" s="245" t="s">
        <v>178</v>
      </c>
      <c r="E3" s="252"/>
    </row>
    <row r="4" s="241" customFormat="1" ht="24.95" customHeight="1" spans="1:5">
      <c r="A4" s="246"/>
      <c r="B4" s="246"/>
      <c r="C4" s="246"/>
      <c r="D4" s="92" t="s">
        <v>179</v>
      </c>
      <c r="E4" s="92" t="s">
        <v>180</v>
      </c>
    </row>
    <row r="5" s="168" customFormat="1" ht="35" customHeight="1" spans="1:5">
      <c r="A5" s="247" t="s">
        <v>170</v>
      </c>
      <c r="B5" s="248">
        <f>B6+B7+B8</f>
        <v>575.7</v>
      </c>
      <c r="C5" s="248">
        <f>C6+C7+C8</f>
        <v>575.7</v>
      </c>
      <c r="D5" s="248">
        <f t="shared" ref="D5:D10" si="0">C5-B5</f>
        <v>0</v>
      </c>
      <c r="E5" s="253">
        <f>D5/B5</f>
        <v>0</v>
      </c>
    </row>
    <row r="6" s="168" customFormat="1" ht="35" customHeight="1" spans="1:5">
      <c r="A6" s="249" t="s">
        <v>181</v>
      </c>
      <c r="B6" s="248">
        <v>0</v>
      </c>
      <c r="C6" s="248">
        <v>0</v>
      </c>
      <c r="D6" s="248">
        <f t="shared" si="0"/>
        <v>0</v>
      </c>
      <c r="E6" s="253">
        <v>0</v>
      </c>
    </row>
    <row r="7" s="168" customFormat="1" ht="35" customHeight="1" spans="1:5">
      <c r="A7" s="249" t="s">
        <v>182</v>
      </c>
      <c r="B7" s="248">
        <v>142.64</v>
      </c>
      <c r="C7" s="248">
        <v>142.64</v>
      </c>
      <c r="D7" s="248">
        <f t="shared" si="0"/>
        <v>0</v>
      </c>
      <c r="E7" s="253">
        <f>D7/B7</f>
        <v>0</v>
      </c>
    </row>
    <row r="8" s="168" customFormat="1" ht="35" customHeight="1" spans="1:5">
      <c r="A8" s="249" t="s">
        <v>183</v>
      </c>
      <c r="B8" s="248">
        <f>B9+B10</f>
        <v>433.06</v>
      </c>
      <c r="C8" s="248">
        <f>C9+C10</f>
        <v>433.06</v>
      </c>
      <c r="D8" s="248">
        <f t="shared" si="0"/>
        <v>0</v>
      </c>
      <c r="E8" s="253">
        <f>D8/B8</f>
        <v>0</v>
      </c>
    </row>
    <row r="9" s="168" customFormat="1" ht="35" customHeight="1" spans="1:5">
      <c r="A9" s="81" t="s">
        <v>184</v>
      </c>
      <c r="B9" s="248">
        <v>144</v>
      </c>
      <c r="C9" s="248">
        <v>144</v>
      </c>
      <c r="D9" s="248">
        <f t="shared" si="0"/>
        <v>0</v>
      </c>
      <c r="E9" s="253">
        <f>D9/B9</f>
        <v>0</v>
      </c>
    </row>
    <row r="10" s="168" customFormat="1" ht="35" customHeight="1" spans="1:5">
      <c r="A10" s="81" t="s">
        <v>185</v>
      </c>
      <c r="B10" s="248">
        <v>289.06</v>
      </c>
      <c r="C10" s="248">
        <v>289.06</v>
      </c>
      <c r="D10" s="248">
        <f t="shared" si="0"/>
        <v>0</v>
      </c>
      <c r="E10" s="253">
        <f>D10/B10</f>
        <v>0</v>
      </c>
    </row>
    <row r="11" s="168" customFormat="1" ht="99" customHeight="1" spans="1:5">
      <c r="A11" s="250" t="s">
        <v>186</v>
      </c>
      <c r="B11" s="250"/>
      <c r="C11" s="250"/>
      <c r="D11" s="250"/>
      <c r="E11" s="250"/>
    </row>
  </sheetData>
  <mergeCells count="6">
    <mergeCell ref="A1:E1"/>
    <mergeCell ref="D3:E3"/>
    <mergeCell ref="A11:E11"/>
    <mergeCell ref="A3:A4"/>
    <mergeCell ref="B3:B4"/>
    <mergeCell ref="C3:C4"/>
  </mergeCells>
  <printOptions horizontalCentered="1"/>
  <pageMargins left="0.707638888888889" right="0.707638888888889" top="0.751388888888889" bottom="0.751388888888889" header="0.30625" footer="0.30625"/>
  <pageSetup paperSize="9" fitToHeight="200" orientation="landscape" horizontalDpi="600" verticalDpi="600"/>
  <headerFooter>
    <oddFooter>&amp;C&amp;16-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rgb="FF00B0F0"/>
  </sheetPr>
  <dimension ref="A1:F56"/>
  <sheetViews>
    <sheetView showGridLines="0" showZeros="0" view="pageBreakPreview" zoomScaleNormal="115" topLeftCell="A37" workbookViewId="0">
      <selection activeCell="E53" sqref="E53"/>
    </sheetView>
  </sheetViews>
  <sheetFormatPr defaultColWidth="9" defaultRowHeight="15.75" outlineLevelCol="5"/>
  <cols>
    <col min="1" max="1" width="13.25" style="84" customWidth="1"/>
    <col min="2" max="2" width="50.75" style="84" customWidth="1"/>
    <col min="3" max="4" width="20.6333333333333" style="84" customWidth="1"/>
    <col min="5" max="5" width="20.6333333333333" style="208" customWidth="1"/>
    <col min="6" max="6" width="3.75" style="84" hidden="1" customWidth="1"/>
    <col min="7" max="16357" width="9" style="84"/>
    <col min="16358" max="16358" width="45.6333333333333" style="84"/>
    <col min="16359" max="16384" width="9" style="84"/>
  </cols>
  <sheetData>
    <row r="1" s="168" customFormat="1" ht="40.5" customHeight="1" spans="1:5">
      <c r="A1" s="209"/>
      <c r="B1" s="174" t="s">
        <v>187</v>
      </c>
      <c r="C1" s="174"/>
      <c r="D1" s="174"/>
      <c r="E1" s="174"/>
    </row>
    <row r="2" s="206" customFormat="1" ht="20.1" customHeight="1" spans="1:6">
      <c r="A2" s="210"/>
      <c r="B2" s="211"/>
      <c r="C2" s="212"/>
      <c r="D2" s="211"/>
      <c r="E2" s="235" t="s">
        <v>6</v>
      </c>
      <c r="F2" s="210"/>
    </row>
    <row r="3" s="207" customFormat="1" ht="45" customHeight="1" spans="1:6">
      <c r="A3" s="213" t="s">
        <v>7</v>
      </c>
      <c r="B3" s="214" t="s">
        <v>8</v>
      </c>
      <c r="C3" s="59" t="s">
        <v>9</v>
      </c>
      <c r="D3" s="59" t="s">
        <v>10</v>
      </c>
      <c r="E3" s="59" t="s">
        <v>11</v>
      </c>
      <c r="F3" s="236" t="s">
        <v>12</v>
      </c>
    </row>
    <row r="4" ht="25" customHeight="1" spans="1:5">
      <c r="A4" s="215" t="s">
        <v>188</v>
      </c>
      <c r="B4" s="216" t="s">
        <v>189</v>
      </c>
      <c r="C4" s="217">
        <f>'[3]06'!E5</f>
        <v>0</v>
      </c>
      <c r="D4" s="217"/>
      <c r="E4" s="237"/>
    </row>
    <row r="5" ht="25" customHeight="1" spans="1:5">
      <c r="A5" s="215" t="s">
        <v>190</v>
      </c>
      <c r="B5" s="216" t="s">
        <v>191</v>
      </c>
      <c r="C5" s="217">
        <f>'[3]06'!E6</f>
        <v>0</v>
      </c>
      <c r="D5" s="217"/>
      <c r="E5" s="237"/>
    </row>
    <row r="6" ht="25" customHeight="1" spans="1:5">
      <c r="A6" s="215" t="s">
        <v>192</v>
      </c>
      <c r="B6" s="216" t="s">
        <v>193</v>
      </c>
      <c r="C6" s="217">
        <f>'[3]06'!E7</f>
        <v>0</v>
      </c>
      <c r="D6" s="217"/>
      <c r="E6" s="237"/>
    </row>
    <row r="7" ht="25" customHeight="1" spans="1:5">
      <c r="A7" s="215" t="s">
        <v>194</v>
      </c>
      <c r="B7" s="216" t="s">
        <v>195</v>
      </c>
      <c r="C7" s="217">
        <f>'[3]06'!E8</f>
        <v>0</v>
      </c>
      <c r="D7" s="217"/>
      <c r="E7" s="237"/>
    </row>
    <row r="8" ht="25" customHeight="1" spans="1:5">
      <c r="A8" s="215" t="s">
        <v>196</v>
      </c>
      <c r="B8" s="216" t="s">
        <v>197</v>
      </c>
      <c r="C8" s="217">
        <f>'[3]06'!E9</f>
        <v>0</v>
      </c>
      <c r="D8" s="217"/>
      <c r="E8" s="237"/>
    </row>
    <row r="9" ht="25" customHeight="1" spans="1:5">
      <c r="A9" s="215" t="s">
        <v>198</v>
      </c>
      <c r="B9" s="216" t="s">
        <v>199</v>
      </c>
      <c r="C9" s="217">
        <f>SUM(C10:C14)</f>
        <v>26311</v>
      </c>
      <c r="D9" s="217">
        <f>SUM(D10:D14)</f>
        <v>22721</v>
      </c>
      <c r="E9" s="237">
        <f t="shared" ref="E9:E14" si="0">D9/C9-100%</f>
        <v>-0.136</v>
      </c>
    </row>
    <row r="10" ht="25" customHeight="1" spans="1:5">
      <c r="A10" s="215" t="s">
        <v>200</v>
      </c>
      <c r="B10" s="218" t="s">
        <v>201</v>
      </c>
      <c r="C10" s="219">
        <v>23129</v>
      </c>
      <c r="D10" s="219">
        <v>21059</v>
      </c>
      <c r="E10" s="238">
        <f t="shared" si="0"/>
        <v>-0.089</v>
      </c>
    </row>
    <row r="11" ht="25" customHeight="1" spans="1:5">
      <c r="A11" s="215" t="s">
        <v>202</v>
      </c>
      <c r="B11" s="218" t="s">
        <v>203</v>
      </c>
      <c r="C11" s="219">
        <v>214</v>
      </c>
      <c r="D11" s="219"/>
      <c r="E11" s="238">
        <f t="shared" si="0"/>
        <v>-1</v>
      </c>
    </row>
    <row r="12" ht="25" customHeight="1" spans="1:5">
      <c r="A12" s="215" t="s">
        <v>204</v>
      </c>
      <c r="B12" s="218" t="s">
        <v>205</v>
      </c>
      <c r="C12" s="219">
        <v>3449</v>
      </c>
      <c r="D12" s="219">
        <v>1662</v>
      </c>
      <c r="E12" s="238">
        <f t="shared" si="0"/>
        <v>-0.518</v>
      </c>
    </row>
    <row r="13" ht="25" customHeight="1" spans="1:5">
      <c r="A13" s="215" t="s">
        <v>206</v>
      </c>
      <c r="B13" s="218" t="s">
        <v>207</v>
      </c>
      <c r="C13" s="219">
        <v>-481</v>
      </c>
      <c r="D13" s="219"/>
      <c r="E13" s="238">
        <f t="shared" si="0"/>
        <v>-1</v>
      </c>
    </row>
    <row r="14" ht="25" customHeight="1" spans="1:5">
      <c r="A14" s="215" t="s">
        <v>208</v>
      </c>
      <c r="B14" s="218" t="s">
        <v>209</v>
      </c>
      <c r="C14" s="219"/>
      <c r="D14" s="219"/>
      <c r="E14" s="238"/>
    </row>
    <row r="15" ht="25" customHeight="1" spans="1:5">
      <c r="A15" s="220" t="s">
        <v>210</v>
      </c>
      <c r="B15" s="93" t="s">
        <v>211</v>
      </c>
      <c r="C15" s="217">
        <f>'[3]06'!E16</f>
        <v>0</v>
      </c>
      <c r="D15" s="217"/>
      <c r="E15" s="237"/>
    </row>
    <row r="16" ht="25" customHeight="1" spans="1:5">
      <c r="A16" s="220" t="s">
        <v>212</v>
      </c>
      <c r="B16" s="93" t="s">
        <v>213</v>
      </c>
      <c r="C16" s="217">
        <f>SUM(C17:C18)</f>
        <v>0</v>
      </c>
      <c r="D16" s="217">
        <f>SUM(D17:D18)</f>
        <v>0</v>
      </c>
      <c r="E16" s="237"/>
    </row>
    <row r="17" ht="25" customHeight="1" spans="1:5">
      <c r="A17" s="220" t="s">
        <v>214</v>
      </c>
      <c r="B17" s="218" t="s">
        <v>215</v>
      </c>
      <c r="C17" s="219">
        <f>'[3]06'!E18</f>
        <v>0</v>
      </c>
      <c r="D17" s="219"/>
      <c r="E17" s="238"/>
    </row>
    <row r="18" ht="25" customHeight="1" spans="1:5">
      <c r="A18" s="220" t="s">
        <v>216</v>
      </c>
      <c r="B18" s="218" t="s">
        <v>217</v>
      </c>
      <c r="C18" s="219">
        <f>'[3]06'!E19</f>
        <v>0</v>
      </c>
      <c r="D18" s="219"/>
      <c r="E18" s="238"/>
    </row>
    <row r="19" ht="25" customHeight="1" spans="1:5">
      <c r="A19" s="220" t="s">
        <v>218</v>
      </c>
      <c r="B19" s="93" t="s">
        <v>219</v>
      </c>
      <c r="C19" s="217">
        <f>'[3]06'!E20</f>
        <v>0</v>
      </c>
      <c r="D19" s="217"/>
      <c r="E19" s="237"/>
    </row>
    <row r="20" ht="25" customHeight="1" spans="1:5">
      <c r="A20" s="220" t="s">
        <v>220</v>
      </c>
      <c r="B20" s="93" t="s">
        <v>221</v>
      </c>
      <c r="C20" s="217">
        <f>'[3]06'!E21</f>
        <v>0</v>
      </c>
      <c r="D20" s="217"/>
      <c r="E20" s="237"/>
    </row>
    <row r="21" ht="25" customHeight="1" spans="1:5">
      <c r="A21" s="220" t="s">
        <v>222</v>
      </c>
      <c r="B21" s="93" t="s">
        <v>223</v>
      </c>
      <c r="C21" s="217">
        <f>'[3]06'!E22</f>
        <v>0</v>
      </c>
      <c r="D21" s="217"/>
      <c r="E21" s="237"/>
    </row>
    <row r="22" ht="25" customHeight="1" spans="1:5">
      <c r="A22" s="215" t="s">
        <v>224</v>
      </c>
      <c r="B22" s="216" t="s">
        <v>225</v>
      </c>
      <c r="C22" s="217">
        <f>'[3]06'!E23</f>
        <v>0</v>
      </c>
      <c r="D22" s="217"/>
      <c r="E22" s="237"/>
    </row>
    <row r="23" ht="25" customHeight="1" spans="1:5">
      <c r="A23" s="215" t="s">
        <v>226</v>
      </c>
      <c r="B23" s="216" t="s">
        <v>227</v>
      </c>
      <c r="C23" s="217">
        <v>467</v>
      </c>
      <c r="D23" s="217">
        <v>495</v>
      </c>
      <c r="E23" s="237">
        <f>D23/C23-100%</f>
        <v>0.06</v>
      </c>
    </row>
    <row r="24" ht="18" spans="1:5">
      <c r="A24" s="215" t="s">
        <v>228</v>
      </c>
      <c r="B24" s="216" t="s">
        <v>229</v>
      </c>
      <c r="C24" s="217">
        <f>'[3]06'!E25</f>
        <v>0</v>
      </c>
      <c r="D24" s="217"/>
      <c r="E24" s="237"/>
    </row>
    <row r="25" ht="25" customHeight="1" spans="1:5">
      <c r="A25" s="215" t="s">
        <v>230</v>
      </c>
      <c r="B25" s="216" t="s">
        <v>231</v>
      </c>
      <c r="C25" s="217">
        <f>'[3]06'!E26</f>
        <v>0</v>
      </c>
      <c r="D25" s="217"/>
      <c r="E25" s="237"/>
    </row>
    <row r="26" ht="25" customHeight="1" spans="1:5">
      <c r="A26" s="215" t="s">
        <v>232</v>
      </c>
      <c r="B26" s="216" t="s">
        <v>233</v>
      </c>
      <c r="C26" s="217">
        <v>131</v>
      </c>
      <c r="D26" s="217">
        <v>100</v>
      </c>
      <c r="E26" s="237">
        <f>D26/C26-100%</f>
        <v>-0.237</v>
      </c>
    </row>
    <row r="27" ht="25" customHeight="1" spans="1:5">
      <c r="A27" s="215"/>
      <c r="B27" s="221"/>
      <c r="C27" s="219"/>
      <c r="D27" s="219"/>
      <c r="E27" s="238"/>
    </row>
    <row r="28" ht="25" customHeight="1" spans="1:5">
      <c r="A28" s="192"/>
      <c r="B28" s="222" t="s">
        <v>234</v>
      </c>
      <c r="C28" s="217">
        <f>SUM(C4,C5,C6,C7,C8,C9,C15,C16,C19,C20,C21,C22,C23,C24,C25,C26)</f>
        <v>26909</v>
      </c>
      <c r="D28" s="217">
        <f>SUM(D4,D5,D6,D7,D8,D9,D15,D16,D19,D20,D21,D22,D23,D24,D25,D26)</f>
        <v>23316</v>
      </c>
      <c r="E28" s="237">
        <f>D28/C28-100%</f>
        <v>-0.134</v>
      </c>
    </row>
    <row r="29" ht="25" customHeight="1" spans="1:5">
      <c r="A29" s="223">
        <v>105</v>
      </c>
      <c r="B29" s="224" t="s">
        <v>235</v>
      </c>
      <c r="C29" s="145"/>
      <c r="D29" s="145"/>
      <c r="E29" s="205"/>
    </row>
    <row r="30" ht="25" customHeight="1" spans="1:5">
      <c r="A30" s="225"/>
      <c r="B30" s="218" t="s">
        <v>236</v>
      </c>
      <c r="C30" s="142"/>
      <c r="D30" s="142"/>
      <c r="E30" s="239"/>
    </row>
    <row r="31" ht="25" customHeight="1" spans="1:5">
      <c r="A31" s="225"/>
      <c r="B31" s="226" t="s">
        <v>237</v>
      </c>
      <c r="C31" s="142"/>
      <c r="D31" s="219"/>
      <c r="E31" s="238"/>
    </row>
    <row r="32" ht="25" customHeight="1" spans="1:5">
      <c r="A32" s="225"/>
      <c r="B32" s="226" t="s">
        <v>238</v>
      </c>
      <c r="C32" s="142"/>
      <c r="D32" s="219"/>
      <c r="E32" s="238"/>
    </row>
    <row r="33" ht="25" customHeight="1" spans="1:5">
      <c r="A33" s="225"/>
      <c r="B33" s="226" t="s">
        <v>239</v>
      </c>
      <c r="C33" s="227"/>
      <c r="D33" s="228"/>
      <c r="E33" s="240"/>
    </row>
    <row r="34" ht="25" customHeight="1" spans="1:5">
      <c r="A34" s="225"/>
      <c r="B34" s="229" t="s">
        <v>240</v>
      </c>
      <c r="C34" s="227"/>
      <c r="D34" s="228"/>
      <c r="E34" s="240"/>
    </row>
    <row r="35" ht="25" customHeight="1" spans="1:5">
      <c r="A35" s="225">
        <v>110</v>
      </c>
      <c r="B35" s="230" t="s">
        <v>65</v>
      </c>
      <c r="C35" s="145">
        <f>SUM(C36,C46,C48:C50)</f>
        <v>97076</v>
      </c>
      <c r="D35" s="145">
        <f>SUM(D36,D46,D48:D50)</f>
        <v>8416</v>
      </c>
      <c r="E35" s="205">
        <f>D35/C35-100%</f>
        <v>-0.913</v>
      </c>
    </row>
    <row r="36" ht="25" customHeight="1" spans="1:5">
      <c r="A36" s="225">
        <v>11004</v>
      </c>
      <c r="B36" s="218" t="s">
        <v>241</v>
      </c>
      <c r="C36" s="142">
        <f>SUM(C37:C45)</f>
        <v>2068</v>
      </c>
      <c r="D36" s="142">
        <f>SUM(D37:D45)</f>
        <v>2000</v>
      </c>
      <c r="E36" s="239">
        <f>D36/C36-100%</f>
        <v>-0.033</v>
      </c>
    </row>
    <row r="37" ht="25" customHeight="1" spans="1:5">
      <c r="A37" s="231">
        <v>1100404</v>
      </c>
      <c r="B37" s="226" t="s">
        <v>242</v>
      </c>
      <c r="C37" s="142"/>
      <c r="D37" s="228">
        <f>'[3]28'!D37</f>
        <v>0</v>
      </c>
      <c r="E37" s="240"/>
    </row>
    <row r="38" ht="25" customHeight="1" spans="1:5">
      <c r="A38" s="231">
        <v>1100405</v>
      </c>
      <c r="B38" s="226" t="s">
        <v>243</v>
      </c>
      <c r="C38" s="142">
        <v>14</v>
      </c>
      <c r="D38" s="228">
        <v>14</v>
      </c>
      <c r="E38" s="240"/>
    </row>
    <row r="39" ht="25" customHeight="1" spans="1:5">
      <c r="A39" s="231">
        <v>1100406</v>
      </c>
      <c r="B39" s="226" t="s">
        <v>244</v>
      </c>
      <c r="C39" s="142"/>
      <c r="D39" s="228">
        <f>'[3]28'!D39</f>
        <v>0</v>
      </c>
      <c r="E39" s="240"/>
    </row>
    <row r="40" ht="25" customHeight="1" spans="1:5">
      <c r="A40" s="231">
        <v>1100407</v>
      </c>
      <c r="B40" s="226" t="s">
        <v>245</v>
      </c>
      <c r="C40" s="142"/>
      <c r="D40" s="228">
        <f>'[3]28'!D40</f>
        <v>0</v>
      </c>
      <c r="E40" s="240"/>
    </row>
    <row r="41" ht="25" customHeight="1" spans="1:5">
      <c r="A41" s="231">
        <v>1100408</v>
      </c>
      <c r="B41" s="226" t="s">
        <v>246</v>
      </c>
      <c r="C41" s="142">
        <v>594</v>
      </c>
      <c r="D41" s="228">
        <v>594</v>
      </c>
      <c r="E41" s="240">
        <f>D41/C41-100%</f>
        <v>0</v>
      </c>
    </row>
    <row r="42" ht="25" customHeight="1" spans="1:5">
      <c r="A42" s="231">
        <v>1100409</v>
      </c>
      <c r="B42" s="226" t="s">
        <v>247</v>
      </c>
      <c r="C42" s="142">
        <v>478</v>
      </c>
      <c r="D42" s="228">
        <v>478</v>
      </c>
      <c r="E42" s="240">
        <f>D42/C42-100%</f>
        <v>0</v>
      </c>
    </row>
    <row r="43" ht="25" customHeight="1" spans="1:5">
      <c r="A43" s="231">
        <v>1100410</v>
      </c>
      <c r="B43" s="226" t="s">
        <v>248</v>
      </c>
      <c r="C43" s="142"/>
      <c r="D43" s="228">
        <f>'[3]28'!D43</f>
        <v>0</v>
      </c>
      <c r="E43" s="240"/>
    </row>
    <row r="44" ht="25" customHeight="1" spans="1:5">
      <c r="A44" s="231">
        <v>1100411</v>
      </c>
      <c r="B44" s="226" t="s">
        <v>249</v>
      </c>
      <c r="C44" s="142"/>
      <c r="D44" s="228">
        <f>'[3]28'!D44</f>
        <v>0</v>
      </c>
      <c r="E44" s="240"/>
    </row>
    <row r="45" ht="25" customHeight="1" spans="1:5">
      <c r="A45" s="231">
        <v>1100499</v>
      </c>
      <c r="B45" s="226" t="s">
        <v>250</v>
      </c>
      <c r="C45" s="142">
        <v>982</v>
      </c>
      <c r="D45" s="228">
        <v>914</v>
      </c>
      <c r="E45" s="240">
        <f>D45/C45-100%</f>
        <v>-0.069</v>
      </c>
    </row>
    <row r="46" ht="25" customHeight="1" spans="1:5">
      <c r="A46" s="231">
        <v>11006</v>
      </c>
      <c r="B46" s="218" t="s">
        <v>251</v>
      </c>
      <c r="C46" s="142">
        <f>C47</f>
        <v>0</v>
      </c>
      <c r="D46" s="142">
        <f>D47</f>
        <v>0</v>
      </c>
      <c r="E46" s="239"/>
    </row>
    <row r="47" ht="25" customHeight="1" spans="1:5">
      <c r="A47" s="231">
        <v>1100603</v>
      </c>
      <c r="B47" s="226" t="s">
        <v>252</v>
      </c>
      <c r="C47" s="142"/>
      <c r="D47" s="228"/>
      <c r="E47" s="240"/>
    </row>
    <row r="48" ht="25" customHeight="1" spans="1:5">
      <c r="A48" s="231">
        <v>11008</v>
      </c>
      <c r="B48" s="218" t="s">
        <v>253</v>
      </c>
      <c r="C48" s="142">
        <v>2091</v>
      </c>
      <c r="D48" s="219">
        <v>3086</v>
      </c>
      <c r="E48" s="238">
        <f t="shared" ref="E48:E53" si="1">D48/C48-100%</f>
        <v>0.476</v>
      </c>
    </row>
    <row r="49" ht="25" customHeight="1" spans="1:5">
      <c r="A49" s="231">
        <v>11009</v>
      </c>
      <c r="B49" s="218" t="s">
        <v>254</v>
      </c>
      <c r="C49" s="142">
        <v>2723</v>
      </c>
      <c r="D49" s="219">
        <v>0</v>
      </c>
      <c r="E49" s="238">
        <f t="shared" si="1"/>
        <v>-1</v>
      </c>
    </row>
    <row r="50" ht="25" customHeight="1" spans="1:5">
      <c r="A50" s="231" t="s">
        <v>255</v>
      </c>
      <c r="B50" s="232" t="s">
        <v>256</v>
      </c>
      <c r="C50" s="142">
        <f>C51+C55</f>
        <v>90194</v>
      </c>
      <c r="D50" s="142">
        <f>D51+D55</f>
        <v>3330</v>
      </c>
      <c r="E50" s="239">
        <f t="shared" si="1"/>
        <v>-0.963</v>
      </c>
    </row>
    <row r="51" ht="25" customHeight="1" spans="1:5">
      <c r="A51" s="231"/>
      <c r="B51" s="232" t="s">
        <v>257</v>
      </c>
      <c r="C51" s="142">
        <f>C52+C53+C54</f>
        <v>90194</v>
      </c>
      <c r="D51" s="142">
        <f>D52+D53+D54</f>
        <v>3330</v>
      </c>
      <c r="E51" s="239">
        <f t="shared" si="1"/>
        <v>-0.963</v>
      </c>
    </row>
    <row r="52" ht="25" customHeight="1" spans="1:5">
      <c r="A52" s="231"/>
      <c r="B52" s="232" t="s">
        <v>258</v>
      </c>
      <c r="C52" s="142">
        <v>44894</v>
      </c>
      <c r="D52" s="142"/>
      <c r="E52" s="239">
        <f t="shared" si="1"/>
        <v>-1</v>
      </c>
    </row>
    <row r="53" ht="25" customHeight="1" spans="1:5">
      <c r="A53" s="231"/>
      <c r="B53" s="232" t="s">
        <v>259</v>
      </c>
      <c r="C53" s="142">
        <v>45300</v>
      </c>
      <c r="D53" s="142">
        <v>3330</v>
      </c>
      <c r="E53" s="239">
        <f t="shared" si="1"/>
        <v>-0.926</v>
      </c>
    </row>
    <row r="54" ht="25" customHeight="1" spans="1:5">
      <c r="A54" s="231"/>
      <c r="B54" s="232" t="s">
        <v>260</v>
      </c>
      <c r="C54" s="142"/>
      <c r="D54" s="142"/>
      <c r="E54" s="239"/>
    </row>
    <row r="55" ht="25" customHeight="1" spans="1:5">
      <c r="A55" s="231"/>
      <c r="B55" s="232" t="s">
        <v>261</v>
      </c>
      <c r="C55" s="142"/>
      <c r="D55" s="142"/>
      <c r="E55" s="239"/>
    </row>
    <row r="56" ht="25" customHeight="1" spans="1:5">
      <c r="A56" s="233"/>
      <c r="B56" s="234" t="s">
        <v>73</v>
      </c>
      <c r="C56" s="145">
        <f>SUM(C28:C29,C35)</f>
        <v>123985</v>
      </c>
      <c r="D56" s="145">
        <f>SUM(D28:D29,D35)</f>
        <v>31732</v>
      </c>
      <c r="E56" s="205">
        <f>D56/C56-100%</f>
        <v>-0.744</v>
      </c>
    </row>
  </sheetData>
  <autoFilter xmlns:etc="http://www.wps.cn/officeDocument/2017/etCustomData" ref="A3:F56" etc:filterBottomFollowUsedRange="0">
    <filterColumn colId="5">
      <customFilters>
        <customFilter operator="equal" val="是"/>
      </customFilters>
    </filterColumn>
    <extLst/>
  </autoFilter>
  <mergeCells count="1">
    <mergeCell ref="B1:E1"/>
  </mergeCells>
  <conditionalFormatting sqref="B29">
    <cfRule type="expression" dxfId="1" priority="19" stopIfTrue="1">
      <formula>"len($A:$A)=3"</formula>
    </cfRule>
  </conditionalFormatting>
  <conditionalFormatting sqref="B33">
    <cfRule type="expression" dxfId="1" priority="16" stopIfTrue="1">
      <formula>"len($A:$A)=3"</formula>
    </cfRule>
    <cfRule type="expression" dxfId="1" priority="15" stopIfTrue="1">
      <formula>"len($A:$A)=3"</formula>
    </cfRule>
    <cfRule type="expression" dxfId="1" priority="14" stopIfTrue="1">
      <formula>"len($A:$A)=3"</formula>
    </cfRule>
  </conditionalFormatting>
  <conditionalFormatting sqref="B34">
    <cfRule type="expression" dxfId="1" priority="13" stopIfTrue="1">
      <formula>"len($A:$A)=3"</formula>
    </cfRule>
  </conditionalFormatting>
  <conditionalFormatting sqref="E46">
    <cfRule type="expression" dxfId="1" priority="1" stopIfTrue="1">
      <formula>"len($A:$A)=3"</formula>
    </cfRule>
  </conditionalFormatting>
  <conditionalFormatting sqref="B31:B32">
    <cfRule type="expression" dxfId="1" priority="10" stopIfTrue="1">
      <formula>"len($A:$A)=3"</formula>
    </cfRule>
    <cfRule type="expression" dxfId="1" priority="9" stopIfTrue="1">
      <formula>"len($A:$A)=3"</formula>
    </cfRule>
    <cfRule type="expression" dxfId="1" priority="8" stopIfTrue="1">
      <formula>"len($A:$A)=3"</formula>
    </cfRule>
  </conditionalFormatting>
  <conditionalFormatting sqref="B35:B36">
    <cfRule type="expression" dxfId="1" priority="17" stopIfTrue="1">
      <formula>"len($A:$A)=3"</formula>
    </cfRule>
  </conditionalFormatting>
  <conditionalFormatting sqref="B50:B54">
    <cfRule type="expression" dxfId="1" priority="4" stopIfTrue="1">
      <formula>"len($A:$A)=3"</formula>
    </cfRule>
  </conditionalFormatting>
  <conditionalFormatting sqref="B50:B55">
    <cfRule type="expression" dxfId="1" priority="3" stopIfTrue="1">
      <formula>"len($A:$A)=3"</formula>
    </cfRule>
  </conditionalFormatting>
  <conditionalFormatting sqref="C31:C34">
    <cfRule type="expression" dxfId="1" priority="12" stopIfTrue="1">
      <formula>"len($A:$A)=3"</formula>
    </cfRule>
  </conditionalFormatting>
  <conditionalFormatting sqref="C35:D36 C29:D30 C48:C49">
    <cfRule type="expression" dxfId="1" priority="18" stopIfTrue="1">
      <formula>"len($A:$A)=3"</formula>
    </cfRule>
  </conditionalFormatting>
  <conditionalFormatting sqref="E35:E36 E29:E30">
    <cfRule type="expression" dxfId="1" priority="2" stopIfTrue="1">
      <formula>"len($A:$A)=3"</formula>
    </cfRule>
  </conditionalFormatting>
  <conditionalFormatting sqref="B37:B45 B47">
    <cfRule type="expression" dxfId="1" priority="7" stopIfTrue="1">
      <formula>"len($A:$A)=3"</formula>
    </cfRule>
    <cfRule type="expression" dxfId="1" priority="6" stopIfTrue="1">
      <formula>"len($A:$A)=3"</formula>
    </cfRule>
    <cfRule type="expression" dxfId="1" priority="5" stopIfTrue="1">
      <formula>"len($A:$A)=3"</formula>
    </cfRule>
  </conditionalFormatting>
  <conditionalFormatting sqref="C37:C47 D46">
    <cfRule type="expression" dxfId="1" priority="1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XFD290"/>
  <sheetViews>
    <sheetView showGridLines="0" showZeros="0" tabSelected="1" view="pageBreakPreview" zoomScaleNormal="115" workbookViewId="0">
      <pane xSplit="1" ySplit="3" topLeftCell="B208" activePane="bottomRight" state="frozen"/>
      <selection/>
      <selection pane="topRight"/>
      <selection pane="bottomLeft"/>
      <selection pane="bottomRight" activeCell="B208" sqref="B208"/>
    </sheetView>
  </sheetViews>
  <sheetFormatPr defaultColWidth="9" defaultRowHeight="15.75"/>
  <cols>
    <col min="1" max="1" width="10.875" style="170" customWidth="1"/>
    <col min="2" max="2" width="53.25" style="170" customWidth="1"/>
    <col min="3" max="4" width="20.6333333333333" style="170" customWidth="1"/>
    <col min="5" max="5" width="20.6333333333333" style="171" customWidth="1"/>
    <col min="6" max="6" width="3.75" style="172" hidden="1" customWidth="1"/>
    <col min="7" max="7" width="9" style="170" hidden="1" customWidth="1"/>
    <col min="8" max="16384" width="9" style="170"/>
  </cols>
  <sheetData>
    <row r="1" s="168" customFormat="1" ht="45" customHeight="1" spans="1:16384">
      <c r="A1" s="173"/>
      <c r="B1" s="174" t="s">
        <v>262</v>
      </c>
      <c r="C1" s="174"/>
      <c r="D1" s="174"/>
      <c r="E1" s="174"/>
      <c r="XFC1" s="170"/>
      <c r="XFD1" s="170"/>
    </row>
    <row r="2" s="169" customFormat="1" ht="20.1" customHeight="1" spans="2:6">
      <c r="B2" s="175"/>
      <c r="C2" s="175"/>
      <c r="D2" s="175"/>
      <c r="E2" s="185" t="s">
        <v>6</v>
      </c>
      <c r="F2" s="186"/>
    </row>
    <row r="3" ht="36" spans="1:5">
      <c r="A3" s="176" t="s">
        <v>7</v>
      </c>
      <c r="B3" s="177" t="s">
        <v>8</v>
      </c>
      <c r="C3" s="58" t="s">
        <v>9</v>
      </c>
      <c r="D3" s="59" t="s">
        <v>10</v>
      </c>
      <c r="E3" s="58" t="s">
        <v>11</v>
      </c>
    </row>
    <row r="4" ht="25" customHeight="1" spans="1:5">
      <c r="A4" s="178" t="s">
        <v>87</v>
      </c>
      <c r="B4" s="179" t="s">
        <v>263</v>
      </c>
      <c r="C4" s="180">
        <v>12</v>
      </c>
      <c r="D4" s="180">
        <v>14</v>
      </c>
      <c r="E4" s="187"/>
    </row>
    <row r="5" ht="25" customHeight="1" spans="1:5">
      <c r="A5" s="181" t="s">
        <v>264</v>
      </c>
      <c r="B5" s="182" t="s">
        <v>265</v>
      </c>
      <c r="C5" s="115"/>
      <c r="D5" s="115"/>
      <c r="E5" s="188"/>
    </row>
    <row r="6" ht="25" customHeight="1" spans="1:5">
      <c r="A6" s="181" t="s">
        <v>266</v>
      </c>
      <c r="B6" s="183" t="s">
        <v>267</v>
      </c>
      <c r="C6" s="184"/>
      <c r="D6" s="184"/>
      <c r="E6" s="189"/>
    </row>
    <row r="7" ht="25" customHeight="1" spans="1:5">
      <c r="A7" s="181" t="s">
        <v>268</v>
      </c>
      <c r="B7" s="183" t="s">
        <v>269</v>
      </c>
      <c r="C7" s="184"/>
      <c r="D7" s="184"/>
      <c r="E7" s="189"/>
    </row>
    <row r="8" ht="25" customHeight="1" spans="1:5">
      <c r="A8" s="181" t="s">
        <v>270</v>
      </c>
      <c r="B8" s="183" t="s">
        <v>271</v>
      </c>
      <c r="C8" s="184"/>
      <c r="D8" s="184"/>
      <c r="E8" s="189"/>
    </row>
    <row r="9" ht="25" customHeight="1" spans="1:5">
      <c r="A9" s="181" t="s">
        <v>272</v>
      </c>
      <c r="B9" s="183" t="s">
        <v>273</v>
      </c>
      <c r="C9" s="184"/>
      <c r="D9" s="184"/>
      <c r="E9" s="189"/>
    </row>
    <row r="10" ht="25" customHeight="1" spans="1:5">
      <c r="A10" s="181" t="s">
        <v>274</v>
      </c>
      <c r="B10" s="183" t="s">
        <v>275</v>
      </c>
      <c r="C10" s="184"/>
      <c r="D10" s="184"/>
      <c r="E10" s="189"/>
    </row>
    <row r="11" ht="25" customHeight="1" spans="1:5">
      <c r="A11" s="181" t="s">
        <v>276</v>
      </c>
      <c r="B11" s="182" t="s">
        <v>277</v>
      </c>
      <c r="C11" s="115"/>
      <c r="D11" s="115"/>
      <c r="E11" s="188"/>
    </row>
    <row r="12" ht="25" customHeight="1" spans="1:5">
      <c r="A12" s="181" t="s">
        <v>278</v>
      </c>
      <c r="B12" s="183" t="s">
        <v>279</v>
      </c>
      <c r="C12" s="184"/>
      <c r="D12" s="184"/>
      <c r="E12" s="189"/>
    </row>
    <row r="13" ht="25" customHeight="1" spans="1:5">
      <c r="A13" s="181" t="s">
        <v>280</v>
      </c>
      <c r="B13" s="183" t="s">
        <v>281</v>
      </c>
      <c r="C13" s="184"/>
      <c r="D13" s="184"/>
      <c r="E13" s="189"/>
    </row>
    <row r="14" ht="25" customHeight="1" spans="1:5">
      <c r="A14" s="181" t="s">
        <v>282</v>
      </c>
      <c r="B14" s="183" t="s">
        <v>283</v>
      </c>
      <c r="C14" s="184"/>
      <c r="D14" s="184"/>
      <c r="E14" s="189"/>
    </row>
    <row r="15" ht="25" customHeight="1" spans="1:5">
      <c r="A15" s="181" t="s">
        <v>284</v>
      </c>
      <c r="B15" s="183" t="s">
        <v>285</v>
      </c>
      <c r="C15" s="184">
        <v>12</v>
      </c>
      <c r="D15" s="184">
        <v>14</v>
      </c>
      <c r="E15" s="189"/>
    </row>
    <row r="16" ht="25" customHeight="1" spans="1:5">
      <c r="A16" s="181" t="s">
        <v>286</v>
      </c>
      <c r="B16" s="183" t="s">
        <v>287</v>
      </c>
      <c r="C16" s="184"/>
      <c r="D16" s="184"/>
      <c r="E16" s="189"/>
    </row>
    <row r="17" ht="36" spans="1:5">
      <c r="A17" s="181" t="s">
        <v>288</v>
      </c>
      <c r="B17" s="182" t="s">
        <v>289</v>
      </c>
      <c r="C17" s="115"/>
      <c r="D17" s="115"/>
      <c r="E17" s="188"/>
    </row>
    <row r="18" ht="25" customHeight="1" spans="1:5">
      <c r="A18" s="181" t="s">
        <v>290</v>
      </c>
      <c r="B18" s="183" t="s">
        <v>291</v>
      </c>
      <c r="C18" s="184"/>
      <c r="D18" s="184"/>
      <c r="E18" s="189"/>
    </row>
    <row r="19" ht="36" spans="1:5">
      <c r="A19" s="181" t="s">
        <v>292</v>
      </c>
      <c r="B19" s="183" t="s">
        <v>293</v>
      </c>
      <c r="C19" s="184"/>
      <c r="D19" s="184"/>
      <c r="E19" s="189"/>
    </row>
    <row r="20" ht="25" customHeight="1" spans="1:5">
      <c r="A20" s="178" t="s">
        <v>89</v>
      </c>
      <c r="B20" s="179" t="s">
        <v>294</v>
      </c>
      <c r="C20" s="180"/>
      <c r="D20" s="180"/>
      <c r="E20" s="187"/>
    </row>
    <row r="21" ht="25" customHeight="1" spans="1:5">
      <c r="A21" s="181" t="s">
        <v>295</v>
      </c>
      <c r="B21" s="182" t="s">
        <v>296</v>
      </c>
      <c r="C21" s="115"/>
      <c r="D21" s="115"/>
      <c r="E21" s="188"/>
    </row>
    <row r="22" ht="25" customHeight="1" spans="1:5">
      <c r="A22" s="181" t="s">
        <v>297</v>
      </c>
      <c r="B22" s="183" t="s">
        <v>298</v>
      </c>
      <c r="C22" s="184"/>
      <c r="D22" s="184"/>
      <c r="E22" s="189"/>
    </row>
    <row r="23" ht="25" customHeight="1" spans="1:5">
      <c r="A23" s="181" t="s">
        <v>299</v>
      </c>
      <c r="B23" s="183" t="s">
        <v>300</v>
      </c>
      <c r="C23" s="184"/>
      <c r="D23" s="184"/>
      <c r="E23" s="189"/>
    </row>
    <row r="24" ht="18" spans="1:5">
      <c r="A24" s="181" t="s">
        <v>301</v>
      </c>
      <c r="B24" s="183" t="s">
        <v>302</v>
      </c>
      <c r="C24" s="184"/>
      <c r="D24" s="184"/>
      <c r="E24" s="189"/>
    </row>
    <row r="25" ht="25" customHeight="1" spans="1:5">
      <c r="A25" s="181" t="s">
        <v>303</v>
      </c>
      <c r="B25" s="182" t="s">
        <v>304</v>
      </c>
      <c r="C25" s="115"/>
      <c r="D25" s="115"/>
      <c r="E25" s="188"/>
    </row>
    <row r="26" ht="25" customHeight="1" spans="1:5">
      <c r="A26" s="181" t="s">
        <v>305</v>
      </c>
      <c r="B26" s="183" t="s">
        <v>298</v>
      </c>
      <c r="C26" s="184"/>
      <c r="D26" s="184"/>
      <c r="E26" s="189"/>
    </row>
    <row r="27" ht="25" customHeight="1" spans="1:5">
      <c r="A27" s="181" t="s">
        <v>306</v>
      </c>
      <c r="B27" s="183" t="s">
        <v>300</v>
      </c>
      <c r="C27" s="184"/>
      <c r="D27" s="184"/>
      <c r="E27" s="189"/>
    </row>
    <row r="28" ht="25" customHeight="1" spans="1:5">
      <c r="A28" s="181" t="s">
        <v>307</v>
      </c>
      <c r="B28" s="183" t="s">
        <v>308</v>
      </c>
      <c r="C28" s="184"/>
      <c r="D28" s="184"/>
      <c r="E28" s="189"/>
    </row>
    <row r="29" ht="36" spans="1:5">
      <c r="A29" s="181" t="s">
        <v>309</v>
      </c>
      <c r="B29" s="182" t="s">
        <v>310</v>
      </c>
      <c r="C29" s="115"/>
      <c r="D29" s="115"/>
      <c r="E29" s="188"/>
    </row>
    <row r="30" ht="25" customHeight="1" spans="1:5">
      <c r="A30" s="181" t="s">
        <v>311</v>
      </c>
      <c r="B30" s="183" t="s">
        <v>300</v>
      </c>
      <c r="C30" s="184"/>
      <c r="D30" s="184"/>
      <c r="E30" s="189"/>
    </row>
    <row r="31" ht="36" spans="1:5">
      <c r="A31" s="181" t="s">
        <v>312</v>
      </c>
      <c r="B31" s="183" t="s">
        <v>313</v>
      </c>
      <c r="C31" s="184"/>
      <c r="D31" s="184"/>
      <c r="E31" s="189"/>
    </row>
    <row r="32" ht="25" customHeight="1" spans="1:5">
      <c r="A32" s="178" t="s">
        <v>93</v>
      </c>
      <c r="B32" s="179" t="s">
        <v>314</v>
      </c>
      <c r="C32" s="180"/>
      <c r="D32" s="180"/>
      <c r="E32" s="187"/>
    </row>
    <row r="33" ht="25" customHeight="1" spans="1:5">
      <c r="A33" s="181" t="s">
        <v>315</v>
      </c>
      <c r="B33" s="182" t="s">
        <v>316</v>
      </c>
      <c r="C33" s="115"/>
      <c r="D33" s="115"/>
      <c r="E33" s="188"/>
    </row>
    <row r="34" ht="25" customHeight="1" spans="1:5">
      <c r="A34" s="181">
        <v>2116001</v>
      </c>
      <c r="B34" s="183" t="s">
        <v>317</v>
      </c>
      <c r="C34" s="184"/>
      <c r="D34" s="184"/>
      <c r="E34" s="189"/>
    </row>
    <row r="35" ht="25" customHeight="1" spans="1:5">
      <c r="A35" s="181">
        <v>2116002</v>
      </c>
      <c r="B35" s="183" t="s">
        <v>318</v>
      </c>
      <c r="C35" s="184"/>
      <c r="D35" s="184"/>
      <c r="E35" s="189"/>
    </row>
    <row r="36" ht="25" customHeight="1" spans="1:5">
      <c r="A36" s="181">
        <v>2116003</v>
      </c>
      <c r="B36" s="183" t="s">
        <v>319</v>
      </c>
      <c r="C36" s="184"/>
      <c r="D36" s="184"/>
      <c r="E36" s="189"/>
    </row>
    <row r="37" ht="18" spans="1:5">
      <c r="A37" s="181">
        <v>2116099</v>
      </c>
      <c r="B37" s="183" t="s">
        <v>320</v>
      </c>
      <c r="C37" s="184"/>
      <c r="D37" s="184"/>
      <c r="E37" s="189"/>
    </row>
    <row r="38" ht="25" customHeight="1" spans="1:5">
      <c r="A38" s="181">
        <v>21161</v>
      </c>
      <c r="B38" s="182" t="s">
        <v>321</v>
      </c>
      <c r="C38" s="184"/>
      <c r="D38" s="184"/>
      <c r="E38" s="189"/>
    </row>
    <row r="39" ht="25" customHeight="1" spans="1:5">
      <c r="A39" s="181">
        <v>2116101</v>
      </c>
      <c r="B39" s="183" t="s">
        <v>322</v>
      </c>
      <c r="C39" s="184"/>
      <c r="D39" s="184"/>
      <c r="E39" s="189"/>
    </row>
    <row r="40" ht="25" customHeight="1" spans="1:5">
      <c r="A40" s="181">
        <v>2116102</v>
      </c>
      <c r="B40" s="183" t="s">
        <v>323</v>
      </c>
      <c r="C40" s="184"/>
      <c r="D40" s="184"/>
      <c r="E40" s="189"/>
    </row>
    <row r="41" ht="25" customHeight="1" spans="1:5">
      <c r="A41" s="181">
        <v>2116103</v>
      </c>
      <c r="B41" s="183" t="s">
        <v>324</v>
      </c>
      <c r="C41" s="184"/>
      <c r="D41" s="184"/>
      <c r="E41" s="189"/>
    </row>
    <row r="42" ht="25" customHeight="1" spans="1:5">
      <c r="A42" s="181">
        <v>2116104</v>
      </c>
      <c r="B42" s="183" t="s">
        <v>325</v>
      </c>
      <c r="C42" s="184"/>
      <c r="D42" s="184"/>
      <c r="E42" s="189"/>
    </row>
    <row r="43" ht="25" customHeight="1" spans="1:5">
      <c r="A43" s="178" t="s">
        <v>95</v>
      </c>
      <c r="B43" s="179" t="s">
        <v>326</v>
      </c>
      <c r="C43" s="180">
        <f>C44+C71</f>
        <v>4818</v>
      </c>
      <c r="D43" s="180">
        <f>D44+D60+D71</f>
        <v>12950</v>
      </c>
      <c r="E43" s="187">
        <f>D43/C43-100%</f>
        <v>1.688</v>
      </c>
    </row>
    <row r="44" ht="25" customHeight="1" spans="1:5">
      <c r="A44" s="181" t="s">
        <v>327</v>
      </c>
      <c r="B44" s="182" t="s">
        <v>328</v>
      </c>
      <c r="C44" s="115">
        <f>SUM(C45:C59)</f>
        <v>4464</v>
      </c>
      <c r="D44" s="115">
        <f>SUM(D45:D59)</f>
        <v>12455</v>
      </c>
      <c r="E44" s="188">
        <f>D44/C44-100%</f>
        <v>1.79</v>
      </c>
    </row>
    <row r="45" ht="25" customHeight="1" spans="1:5">
      <c r="A45" s="181" t="s">
        <v>329</v>
      </c>
      <c r="B45" s="183" t="s">
        <v>330</v>
      </c>
      <c r="C45" s="184">
        <v>466</v>
      </c>
      <c r="D45" s="184">
        <v>457</v>
      </c>
      <c r="E45" s="189">
        <f>D45/C45-100%</f>
        <v>-0.019</v>
      </c>
    </row>
    <row r="46" ht="25" customHeight="1" spans="1:5">
      <c r="A46" s="181" t="s">
        <v>331</v>
      </c>
      <c r="B46" s="183" t="s">
        <v>332</v>
      </c>
      <c r="C46" s="184">
        <v>1110</v>
      </c>
      <c r="D46" s="184">
        <v>2000</v>
      </c>
      <c r="E46" s="189">
        <f>D46/C46-100%</f>
        <v>0.802</v>
      </c>
    </row>
    <row r="47" ht="25" customHeight="1" spans="1:5">
      <c r="A47" s="181" t="s">
        <v>333</v>
      </c>
      <c r="B47" s="183" t="s">
        <v>334</v>
      </c>
      <c r="C47" s="184"/>
      <c r="D47" s="184"/>
      <c r="E47" s="189"/>
    </row>
    <row r="48" ht="25" customHeight="1" spans="1:5">
      <c r="A48" s="181" t="s">
        <v>335</v>
      </c>
      <c r="B48" s="183" t="s">
        <v>336</v>
      </c>
      <c r="C48" s="184">
        <v>2825</v>
      </c>
      <c r="D48" s="184">
        <v>1167</v>
      </c>
      <c r="E48" s="189">
        <f>D48/C48-100%</f>
        <v>-0.587</v>
      </c>
    </row>
    <row r="49" ht="25" customHeight="1" spans="1:5">
      <c r="A49" s="181" t="s">
        <v>337</v>
      </c>
      <c r="B49" s="183" t="s">
        <v>338</v>
      </c>
      <c r="C49" s="184"/>
      <c r="D49" s="184"/>
      <c r="E49" s="189"/>
    </row>
    <row r="50" ht="25" customHeight="1" spans="1:5">
      <c r="A50" s="181" t="s">
        <v>339</v>
      </c>
      <c r="B50" s="183" t="s">
        <v>340</v>
      </c>
      <c r="C50" s="184"/>
      <c r="D50" s="184"/>
      <c r="E50" s="189"/>
    </row>
    <row r="51" ht="25" customHeight="1" spans="1:5">
      <c r="A51" s="181" t="s">
        <v>341</v>
      </c>
      <c r="B51" s="183" t="s">
        <v>342</v>
      </c>
      <c r="C51" s="184"/>
      <c r="D51" s="184"/>
      <c r="E51" s="189"/>
    </row>
    <row r="52" ht="25" customHeight="1" spans="1:5">
      <c r="A52" s="181" t="s">
        <v>343</v>
      </c>
      <c r="B52" s="183" t="s">
        <v>344</v>
      </c>
      <c r="C52" s="184"/>
      <c r="D52" s="184"/>
      <c r="E52" s="189"/>
    </row>
    <row r="53" ht="25" customHeight="1" spans="1:5">
      <c r="A53" s="181" t="s">
        <v>345</v>
      </c>
      <c r="B53" s="183" t="s">
        <v>346</v>
      </c>
      <c r="C53" s="184"/>
      <c r="D53" s="184"/>
      <c r="E53" s="189"/>
    </row>
    <row r="54" ht="25" customHeight="1" spans="1:5">
      <c r="A54" s="181" t="s">
        <v>347</v>
      </c>
      <c r="B54" s="183" t="s">
        <v>348</v>
      </c>
      <c r="C54" s="184"/>
      <c r="D54" s="184"/>
      <c r="E54" s="189"/>
    </row>
    <row r="55" ht="25" customHeight="1" spans="1:5">
      <c r="A55" s="181" t="s">
        <v>349</v>
      </c>
      <c r="B55" s="183" t="s">
        <v>350</v>
      </c>
      <c r="C55" s="184"/>
      <c r="D55" s="184"/>
      <c r="E55" s="189"/>
    </row>
    <row r="56" ht="25" customHeight="1" spans="1:5">
      <c r="A56" s="181" t="s">
        <v>351</v>
      </c>
      <c r="B56" s="183" t="s">
        <v>352</v>
      </c>
      <c r="C56" s="184">
        <v>63</v>
      </c>
      <c r="D56" s="184">
        <v>100</v>
      </c>
      <c r="E56" s="189">
        <f>D56/C56-100%</f>
        <v>0.587</v>
      </c>
    </row>
    <row r="57" ht="25" customHeight="1" spans="1:5">
      <c r="A57" s="181" t="s">
        <v>353</v>
      </c>
      <c r="B57" s="183" t="s">
        <v>354</v>
      </c>
      <c r="C57" s="184"/>
      <c r="D57" s="184">
        <v>6731</v>
      </c>
      <c r="E57" s="189"/>
    </row>
    <row r="58" ht="25" customHeight="1" spans="1:5">
      <c r="A58" s="181" t="s">
        <v>355</v>
      </c>
      <c r="B58" s="183" t="s">
        <v>356</v>
      </c>
      <c r="C58" s="184"/>
      <c r="D58" s="184"/>
      <c r="E58" s="189"/>
    </row>
    <row r="59" ht="18" spans="1:5">
      <c r="A59" s="181" t="s">
        <v>357</v>
      </c>
      <c r="B59" s="183" t="s">
        <v>358</v>
      </c>
      <c r="C59" s="184"/>
      <c r="D59" s="184">
        <v>2000</v>
      </c>
      <c r="E59" s="189"/>
    </row>
    <row r="60" ht="25" customHeight="1" spans="1:5">
      <c r="A60" s="181" t="s">
        <v>359</v>
      </c>
      <c r="B60" s="182" t="s">
        <v>360</v>
      </c>
      <c r="C60" s="115"/>
      <c r="D60" s="115"/>
      <c r="E60" s="188"/>
    </row>
    <row r="61" ht="25" customHeight="1" spans="1:5">
      <c r="A61" s="181" t="s">
        <v>361</v>
      </c>
      <c r="B61" s="183" t="s">
        <v>330</v>
      </c>
      <c r="C61" s="184"/>
      <c r="D61" s="184"/>
      <c r="E61" s="189"/>
    </row>
    <row r="62" ht="25" customHeight="1" spans="1:5">
      <c r="A62" s="181" t="s">
        <v>362</v>
      </c>
      <c r="B62" s="183" t="s">
        <v>332</v>
      </c>
      <c r="C62" s="184"/>
      <c r="D62" s="184"/>
      <c r="E62" s="189"/>
    </row>
    <row r="63" ht="25" customHeight="1" spans="1:5">
      <c r="A63" s="181" t="s">
        <v>363</v>
      </c>
      <c r="B63" s="183" t="s">
        <v>364</v>
      </c>
      <c r="C63" s="184"/>
      <c r="D63" s="184"/>
      <c r="E63" s="189"/>
    </row>
    <row r="64" ht="25" customHeight="1" spans="1:5">
      <c r="A64" s="181" t="s">
        <v>365</v>
      </c>
      <c r="B64" s="182" t="s">
        <v>366</v>
      </c>
      <c r="C64" s="184"/>
      <c r="D64" s="115"/>
      <c r="E64" s="188"/>
    </row>
    <row r="65" ht="25" customHeight="1" spans="1:5">
      <c r="A65" s="181" t="s">
        <v>367</v>
      </c>
      <c r="B65" s="182" t="s">
        <v>368</v>
      </c>
      <c r="C65" s="115"/>
      <c r="D65" s="115"/>
      <c r="E65" s="188"/>
    </row>
    <row r="66" ht="25" customHeight="1" spans="1:5">
      <c r="A66" s="181" t="s">
        <v>369</v>
      </c>
      <c r="B66" s="183" t="s">
        <v>370</v>
      </c>
      <c r="C66" s="184"/>
      <c r="D66" s="184"/>
      <c r="E66" s="189"/>
    </row>
    <row r="67" ht="25" customHeight="1" spans="1:5">
      <c r="A67" s="181" t="s">
        <v>371</v>
      </c>
      <c r="B67" s="183" t="s">
        <v>372</v>
      </c>
      <c r="C67" s="184"/>
      <c r="D67" s="184"/>
      <c r="E67" s="189"/>
    </row>
    <row r="68" ht="25" customHeight="1" spans="1:5">
      <c r="A68" s="181" t="s">
        <v>373</v>
      </c>
      <c r="B68" s="183" t="s">
        <v>374</v>
      </c>
      <c r="C68" s="184"/>
      <c r="D68" s="184"/>
      <c r="E68" s="189"/>
    </row>
    <row r="69" ht="25" customHeight="1" spans="1:5">
      <c r="A69" s="181" t="s">
        <v>375</v>
      </c>
      <c r="B69" s="183" t="s">
        <v>376</v>
      </c>
      <c r="C69" s="184"/>
      <c r="D69" s="184"/>
      <c r="E69" s="189"/>
    </row>
    <row r="70" ht="25" customHeight="1" spans="1:5">
      <c r="A70" s="181" t="s">
        <v>377</v>
      </c>
      <c r="B70" s="183" t="s">
        <v>378</v>
      </c>
      <c r="C70" s="184"/>
      <c r="D70" s="184"/>
      <c r="E70" s="189"/>
    </row>
    <row r="71" ht="25" customHeight="1" spans="1:5">
      <c r="A71" s="181" t="s">
        <v>379</v>
      </c>
      <c r="B71" s="182" t="s">
        <v>380</v>
      </c>
      <c r="C71" s="115">
        <f>SUM(C72:C74)</f>
        <v>354</v>
      </c>
      <c r="D71" s="115">
        <f>SUM(D72:D74)</f>
        <v>495</v>
      </c>
      <c r="E71" s="188">
        <f>D71/C71-100%</f>
        <v>0.398</v>
      </c>
    </row>
    <row r="72" ht="25" customHeight="1" spans="1:5">
      <c r="A72" s="181" t="s">
        <v>381</v>
      </c>
      <c r="B72" s="183" t="s">
        <v>382</v>
      </c>
      <c r="C72" s="184">
        <v>354</v>
      </c>
      <c r="D72" s="184">
        <v>495</v>
      </c>
      <c r="E72" s="189">
        <f>D72/C72-100%</f>
        <v>0.398</v>
      </c>
    </row>
    <row r="73" ht="25" customHeight="1" spans="1:5">
      <c r="A73" s="181" t="s">
        <v>383</v>
      </c>
      <c r="B73" s="183" t="s">
        <v>384</v>
      </c>
      <c r="C73" s="184"/>
      <c r="D73" s="184"/>
      <c r="E73" s="189"/>
    </row>
    <row r="74" ht="25" customHeight="1" spans="1:5">
      <c r="A74" s="181" t="s">
        <v>385</v>
      </c>
      <c r="B74" s="183" t="s">
        <v>386</v>
      </c>
      <c r="C74" s="184"/>
      <c r="D74" s="184"/>
      <c r="E74" s="189"/>
    </row>
    <row r="75" ht="25" customHeight="1" spans="1:5">
      <c r="A75" s="181" t="s">
        <v>387</v>
      </c>
      <c r="B75" s="182" t="s">
        <v>388</v>
      </c>
      <c r="C75" s="115"/>
      <c r="D75" s="115"/>
      <c r="E75" s="188"/>
    </row>
    <row r="76" ht="25" customHeight="1" spans="1:5">
      <c r="A76" s="181" t="s">
        <v>389</v>
      </c>
      <c r="B76" s="183" t="s">
        <v>330</v>
      </c>
      <c r="C76" s="184"/>
      <c r="D76" s="184"/>
      <c r="E76" s="189"/>
    </row>
    <row r="77" ht="25" customHeight="1" spans="1:5">
      <c r="A77" s="181" t="s">
        <v>390</v>
      </c>
      <c r="B77" s="183" t="s">
        <v>332</v>
      </c>
      <c r="C77" s="184"/>
      <c r="D77" s="184"/>
      <c r="E77" s="189"/>
    </row>
    <row r="78" ht="25" customHeight="1" spans="1:5">
      <c r="A78" s="181" t="s">
        <v>391</v>
      </c>
      <c r="B78" s="183" t="s">
        <v>392</v>
      </c>
      <c r="C78" s="184"/>
      <c r="D78" s="184"/>
      <c r="E78" s="189"/>
    </row>
    <row r="79" ht="25" customHeight="1" spans="1:5">
      <c r="A79" s="181" t="s">
        <v>393</v>
      </c>
      <c r="B79" s="182" t="s">
        <v>394</v>
      </c>
      <c r="C79" s="115"/>
      <c r="D79" s="115"/>
      <c r="E79" s="189"/>
    </row>
    <row r="80" ht="25" customHeight="1" spans="1:5">
      <c r="A80" s="181" t="s">
        <v>395</v>
      </c>
      <c r="B80" s="183" t="s">
        <v>330</v>
      </c>
      <c r="C80" s="184"/>
      <c r="D80" s="184"/>
      <c r="E80" s="189"/>
    </row>
    <row r="81" ht="25" customHeight="1" spans="1:5">
      <c r="A81" s="181" t="s">
        <v>396</v>
      </c>
      <c r="B81" s="183" t="s">
        <v>332</v>
      </c>
      <c r="C81" s="184"/>
      <c r="D81" s="184"/>
      <c r="E81" s="189"/>
    </row>
    <row r="82" ht="18" spans="1:5">
      <c r="A82" s="181" t="s">
        <v>397</v>
      </c>
      <c r="B82" s="183" t="s">
        <v>398</v>
      </c>
      <c r="C82" s="184"/>
      <c r="D82" s="184"/>
      <c r="E82" s="189"/>
    </row>
    <row r="83" ht="36" spans="1:5">
      <c r="A83" s="181" t="s">
        <v>399</v>
      </c>
      <c r="B83" s="182" t="s">
        <v>400</v>
      </c>
      <c r="C83" s="115"/>
      <c r="D83" s="115"/>
      <c r="E83" s="188"/>
    </row>
    <row r="84" ht="25" customHeight="1" spans="1:5">
      <c r="A84" s="181" t="s">
        <v>401</v>
      </c>
      <c r="B84" s="183" t="s">
        <v>370</v>
      </c>
      <c r="C84" s="184"/>
      <c r="D84" s="184"/>
      <c r="E84" s="189"/>
    </row>
    <row r="85" ht="25" customHeight="1" spans="1:5">
      <c r="A85" s="181" t="s">
        <v>402</v>
      </c>
      <c r="B85" s="183" t="s">
        <v>372</v>
      </c>
      <c r="C85" s="184"/>
      <c r="D85" s="184"/>
      <c r="E85" s="189"/>
    </row>
    <row r="86" ht="25" customHeight="1" spans="1:5">
      <c r="A86" s="181" t="s">
        <v>403</v>
      </c>
      <c r="B86" s="183" t="s">
        <v>374</v>
      </c>
      <c r="C86" s="184"/>
      <c r="D86" s="184"/>
      <c r="E86" s="189"/>
    </row>
    <row r="87" ht="25" customHeight="1" spans="1:5">
      <c r="A87" s="181" t="s">
        <v>404</v>
      </c>
      <c r="B87" s="183" t="s">
        <v>376</v>
      </c>
      <c r="C87" s="184"/>
      <c r="D87" s="184"/>
      <c r="E87" s="189"/>
    </row>
    <row r="88" ht="36" spans="1:5">
      <c r="A88" s="181" t="s">
        <v>405</v>
      </c>
      <c r="B88" s="183" t="s">
        <v>406</v>
      </c>
      <c r="C88" s="184"/>
      <c r="D88" s="184"/>
      <c r="E88" s="189"/>
    </row>
    <row r="89" ht="25" customHeight="1" spans="1:5">
      <c r="A89" s="181" t="s">
        <v>407</v>
      </c>
      <c r="B89" s="182" t="s">
        <v>408</v>
      </c>
      <c r="C89" s="184"/>
      <c r="D89" s="184"/>
      <c r="E89" s="189"/>
    </row>
    <row r="90" ht="25" customHeight="1" spans="1:5">
      <c r="A90" s="181" t="s">
        <v>409</v>
      </c>
      <c r="B90" s="183" t="s">
        <v>382</v>
      </c>
      <c r="C90" s="184"/>
      <c r="D90" s="184"/>
      <c r="E90" s="189"/>
    </row>
    <row r="91" ht="36" spans="1:5">
      <c r="A91" s="181" t="s">
        <v>410</v>
      </c>
      <c r="B91" s="183" t="s">
        <v>411</v>
      </c>
      <c r="C91" s="184"/>
      <c r="D91" s="184"/>
      <c r="E91" s="189"/>
    </row>
    <row r="92" ht="36" spans="1:5">
      <c r="A92" s="181" t="s">
        <v>412</v>
      </c>
      <c r="B92" s="182" t="s">
        <v>413</v>
      </c>
      <c r="C92" s="115"/>
      <c r="D92" s="115"/>
      <c r="E92" s="188"/>
    </row>
    <row r="93" ht="25" customHeight="1" spans="1:5">
      <c r="A93" s="181" t="s">
        <v>414</v>
      </c>
      <c r="B93" s="183" t="s">
        <v>330</v>
      </c>
      <c r="C93" s="184"/>
      <c r="D93" s="184"/>
      <c r="E93" s="189"/>
    </row>
    <row r="94" ht="25" customHeight="1" spans="1:5">
      <c r="A94" s="181" t="s">
        <v>415</v>
      </c>
      <c r="B94" s="183" t="s">
        <v>332</v>
      </c>
      <c r="C94" s="184"/>
      <c r="D94" s="184"/>
      <c r="E94" s="189"/>
    </row>
    <row r="95" ht="25" customHeight="1" spans="1:5">
      <c r="A95" s="181" t="s">
        <v>416</v>
      </c>
      <c r="B95" s="183" t="s">
        <v>334</v>
      </c>
      <c r="C95" s="184"/>
      <c r="D95" s="184"/>
      <c r="E95" s="189"/>
    </row>
    <row r="96" ht="25" customHeight="1" spans="1:5">
      <c r="A96" s="181" t="s">
        <v>417</v>
      </c>
      <c r="B96" s="183" t="s">
        <v>336</v>
      </c>
      <c r="C96" s="184"/>
      <c r="D96" s="184"/>
      <c r="E96" s="189"/>
    </row>
    <row r="97" ht="25" customHeight="1" spans="1:5">
      <c r="A97" s="181" t="s">
        <v>418</v>
      </c>
      <c r="B97" s="183" t="s">
        <v>342</v>
      </c>
      <c r="C97" s="184"/>
      <c r="D97" s="184"/>
      <c r="E97" s="189"/>
    </row>
    <row r="98" ht="25" customHeight="1" spans="1:5">
      <c r="A98" s="181" t="s">
        <v>419</v>
      </c>
      <c r="B98" s="183" t="s">
        <v>346</v>
      </c>
      <c r="C98" s="184"/>
      <c r="D98" s="184"/>
      <c r="E98" s="189"/>
    </row>
    <row r="99" ht="25" customHeight="1" spans="1:5">
      <c r="A99" s="181" t="s">
        <v>420</v>
      </c>
      <c r="B99" s="183" t="s">
        <v>348</v>
      </c>
      <c r="C99" s="184"/>
      <c r="D99" s="184"/>
      <c r="E99" s="189"/>
    </row>
    <row r="100" ht="36" spans="1:5">
      <c r="A100" s="181" t="s">
        <v>421</v>
      </c>
      <c r="B100" s="183" t="s">
        <v>422</v>
      </c>
      <c r="C100" s="184"/>
      <c r="D100" s="184"/>
      <c r="E100" s="189"/>
    </row>
    <row r="101" ht="25" customHeight="1" spans="1:5">
      <c r="A101" s="178" t="s">
        <v>97</v>
      </c>
      <c r="B101" s="179" t="s">
        <v>423</v>
      </c>
      <c r="C101" s="180">
        <v>206</v>
      </c>
      <c r="D101" s="180">
        <v>478</v>
      </c>
      <c r="E101" s="187">
        <f>D101/C101-100%</f>
        <v>1.32</v>
      </c>
    </row>
    <row r="102" ht="25" customHeight="1" spans="1:5">
      <c r="A102" s="181" t="s">
        <v>424</v>
      </c>
      <c r="B102" s="182" t="s">
        <v>425</v>
      </c>
      <c r="C102" s="115">
        <v>95</v>
      </c>
      <c r="D102" s="115">
        <v>0</v>
      </c>
      <c r="E102" s="188"/>
    </row>
    <row r="103" ht="25" customHeight="1" spans="1:5">
      <c r="A103" s="181" t="s">
        <v>426</v>
      </c>
      <c r="B103" s="183" t="s">
        <v>427</v>
      </c>
      <c r="C103" s="184">
        <v>95</v>
      </c>
      <c r="D103" s="184"/>
      <c r="E103" s="189"/>
    </row>
    <row r="104" ht="25" customHeight="1" spans="1:5">
      <c r="A104" s="181" t="s">
        <v>428</v>
      </c>
      <c r="B104" s="183" t="s">
        <v>429</v>
      </c>
      <c r="C104" s="184"/>
      <c r="D104" s="184"/>
      <c r="E104" s="189"/>
    </row>
    <row r="105" ht="25" customHeight="1" spans="1:5">
      <c r="A105" s="181" t="s">
        <v>430</v>
      </c>
      <c r="B105" s="183" t="s">
        <v>431</v>
      </c>
      <c r="C105" s="184"/>
      <c r="D105" s="184"/>
      <c r="E105" s="189"/>
    </row>
    <row r="106" ht="25" customHeight="1" spans="1:5">
      <c r="A106" s="181" t="s">
        <v>432</v>
      </c>
      <c r="B106" s="183" t="s">
        <v>433</v>
      </c>
      <c r="C106" s="184"/>
      <c r="D106" s="184"/>
      <c r="E106" s="189"/>
    </row>
    <row r="107" ht="25" customHeight="1" spans="1:5">
      <c r="A107" s="181" t="s">
        <v>434</v>
      </c>
      <c r="B107" s="182" t="s">
        <v>435</v>
      </c>
      <c r="C107" s="115"/>
      <c r="D107" s="115"/>
      <c r="E107" s="188"/>
    </row>
    <row r="108" ht="25" customHeight="1" spans="1:5">
      <c r="A108" s="181" t="s">
        <v>436</v>
      </c>
      <c r="B108" s="183" t="s">
        <v>427</v>
      </c>
      <c r="C108" s="184"/>
      <c r="D108" s="184"/>
      <c r="E108" s="189"/>
    </row>
    <row r="109" ht="25" customHeight="1" spans="1:5">
      <c r="A109" s="181" t="s">
        <v>437</v>
      </c>
      <c r="B109" s="183" t="s">
        <v>429</v>
      </c>
      <c r="C109" s="184"/>
      <c r="D109" s="184"/>
      <c r="E109" s="189"/>
    </row>
    <row r="110" ht="25" customHeight="1" spans="1:5">
      <c r="A110" s="181" t="s">
        <v>438</v>
      </c>
      <c r="B110" s="183" t="s">
        <v>439</v>
      </c>
      <c r="C110" s="184"/>
      <c r="D110" s="184"/>
      <c r="E110" s="189"/>
    </row>
    <row r="111" ht="25" customHeight="1" spans="1:5">
      <c r="A111" s="181" t="s">
        <v>440</v>
      </c>
      <c r="B111" s="183" t="s">
        <v>441</v>
      </c>
      <c r="C111" s="184"/>
      <c r="D111" s="184"/>
      <c r="E111" s="189"/>
    </row>
    <row r="112" ht="25" customHeight="1" spans="1:5">
      <c r="A112" s="181" t="s">
        <v>442</v>
      </c>
      <c r="B112" s="182" t="s">
        <v>443</v>
      </c>
      <c r="C112" s="115"/>
      <c r="D112" s="115"/>
      <c r="E112" s="188"/>
    </row>
    <row r="113" ht="25" customHeight="1" spans="1:5">
      <c r="A113" s="181" t="s">
        <v>444</v>
      </c>
      <c r="B113" s="183" t="s">
        <v>445</v>
      </c>
      <c r="C113" s="184"/>
      <c r="D113" s="184"/>
      <c r="E113" s="189"/>
    </row>
    <row r="114" ht="25" customHeight="1" spans="1:5">
      <c r="A114" s="181" t="s">
        <v>446</v>
      </c>
      <c r="B114" s="183" t="s">
        <v>447</v>
      </c>
      <c r="C114" s="184"/>
      <c r="D114" s="184"/>
      <c r="E114" s="189"/>
    </row>
    <row r="115" ht="25" customHeight="1" spans="1:5">
      <c r="A115" s="181" t="s">
        <v>448</v>
      </c>
      <c r="B115" s="183" t="s">
        <v>449</v>
      </c>
      <c r="C115" s="184"/>
      <c r="D115" s="184"/>
      <c r="E115" s="189"/>
    </row>
    <row r="116" ht="25" customHeight="1" spans="1:5">
      <c r="A116" s="181" t="s">
        <v>450</v>
      </c>
      <c r="B116" s="183" t="s">
        <v>451</v>
      </c>
      <c r="C116" s="184"/>
      <c r="D116" s="184"/>
      <c r="E116" s="189"/>
    </row>
    <row r="117" ht="36" spans="1:5">
      <c r="A117" s="190">
        <v>21370</v>
      </c>
      <c r="B117" s="182" t="s">
        <v>452</v>
      </c>
      <c r="C117" s="184"/>
      <c r="D117" s="184"/>
      <c r="E117" s="189"/>
    </row>
    <row r="118" ht="25" customHeight="1" spans="1:5">
      <c r="A118" s="190">
        <v>2137001</v>
      </c>
      <c r="B118" s="183" t="s">
        <v>427</v>
      </c>
      <c r="C118" s="184"/>
      <c r="D118" s="184"/>
      <c r="E118" s="189"/>
    </row>
    <row r="119" ht="36" spans="1:5">
      <c r="A119" s="190">
        <v>2137099</v>
      </c>
      <c r="B119" s="183" t="s">
        <v>453</v>
      </c>
      <c r="C119" s="184"/>
      <c r="D119" s="184"/>
      <c r="E119" s="189"/>
    </row>
    <row r="120" ht="36" spans="1:5">
      <c r="A120" s="190">
        <v>21371</v>
      </c>
      <c r="B120" s="182" t="s">
        <v>454</v>
      </c>
      <c r="C120" s="115"/>
      <c r="D120" s="115"/>
      <c r="E120" s="188"/>
    </row>
    <row r="121" ht="25" customHeight="1" spans="1:5">
      <c r="A121" s="190">
        <v>2137101</v>
      </c>
      <c r="B121" s="183" t="s">
        <v>445</v>
      </c>
      <c r="C121" s="184"/>
      <c r="D121" s="184"/>
      <c r="E121" s="189"/>
    </row>
    <row r="122" ht="25" customHeight="1" spans="1:5">
      <c r="A122" s="190">
        <v>2137102</v>
      </c>
      <c r="B122" s="183" t="s">
        <v>455</v>
      </c>
      <c r="C122" s="184"/>
      <c r="D122" s="184"/>
      <c r="E122" s="189"/>
    </row>
    <row r="123" ht="25" customHeight="1" spans="1:5">
      <c r="A123" s="190">
        <v>2137103</v>
      </c>
      <c r="B123" s="183" t="s">
        <v>449</v>
      </c>
      <c r="C123" s="184"/>
      <c r="D123" s="184"/>
      <c r="E123" s="189"/>
    </row>
    <row r="124" ht="36" spans="1:5">
      <c r="A124" s="190">
        <v>2137199</v>
      </c>
      <c r="B124" s="183" t="s">
        <v>456</v>
      </c>
      <c r="C124" s="184"/>
      <c r="D124" s="184"/>
      <c r="E124" s="189"/>
    </row>
    <row r="125" ht="25" customHeight="1" spans="1:5">
      <c r="A125" s="190">
        <v>21372</v>
      </c>
      <c r="B125" s="182" t="s">
        <v>457</v>
      </c>
      <c r="C125" s="184">
        <v>111</v>
      </c>
      <c r="D125" s="184"/>
      <c r="E125" s="189">
        <f t="shared" ref="E125:E131" si="0">D125/C125-100%</f>
        <v>-1</v>
      </c>
    </row>
    <row r="126" ht="25" customHeight="1" spans="1:5">
      <c r="A126" s="190">
        <v>2137201</v>
      </c>
      <c r="B126" s="183" t="s">
        <v>458</v>
      </c>
      <c r="C126" s="184">
        <v>103</v>
      </c>
      <c r="D126" s="184"/>
      <c r="E126" s="189">
        <f t="shared" si="0"/>
        <v>-1</v>
      </c>
    </row>
    <row r="127" ht="25" customHeight="1" spans="1:5">
      <c r="A127" s="190">
        <v>2137202</v>
      </c>
      <c r="B127" s="183" t="s">
        <v>459</v>
      </c>
      <c r="C127" s="184">
        <v>8</v>
      </c>
      <c r="D127" s="184"/>
      <c r="E127" s="189">
        <f t="shared" si="0"/>
        <v>-1</v>
      </c>
    </row>
    <row r="128" ht="18" spans="1:5">
      <c r="A128" s="190">
        <v>2137299</v>
      </c>
      <c r="B128" s="183" t="s">
        <v>460</v>
      </c>
      <c r="C128" s="184"/>
      <c r="D128" s="184"/>
      <c r="E128" s="189"/>
    </row>
    <row r="129" ht="25" customHeight="1" spans="1:5">
      <c r="A129" s="190">
        <v>21373</v>
      </c>
      <c r="B129" s="182" t="s">
        <v>461</v>
      </c>
      <c r="C129" s="184">
        <v>4</v>
      </c>
      <c r="D129" s="184"/>
      <c r="E129" s="189">
        <f t="shared" si="0"/>
        <v>-1</v>
      </c>
    </row>
    <row r="130" ht="25" customHeight="1" spans="1:5">
      <c r="A130" s="190">
        <v>2137301</v>
      </c>
      <c r="B130" s="183" t="s">
        <v>458</v>
      </c>
      <c r="C130" s="184"/>
      <c r="D130" s="184"/>
      <c r="E130" s="189"/>
    </row>
    <row r="131" ht="25" customHeight="1" spans="1:5">
      <c r="A131" s="190">
        <v>2137302</v>
      </c>
      <c r="B131" s="183" t="s">
        <v>459</v>
      </c>
      <c r="C131" s="184">
        <v>4</v>
      </c>
      <c r="D131" s="184"/>
      <c r="E131" s="189">
        <f t="shared" si="0"/>
        <v>-1</v>
      </c>
    </row>
    <row r="132" ht="25" customHeight="1" spans="1:5">
      <c r="A132" s="190">
        <v>2137399</v>
      </c>
      <c r="B132" s="183" t="s">
        <v>462</v>
      </c>
      <c r="C132" s="184"/>
      <c r="D132" s="184"/>
      <c r="E132" s="189"/>
    </row>
    <row r="133" ht="36" spans="1:5">
      <c r="A133" s="190">
        <v>21374</v>
      </c>
      <c r="B133" s="182" t="s">
        <v>463</v>
      </c>
      <c r="C133" s="184"/>
      <c r="D133" s="184"/>
      <c r="E133" s="189"/>
    </row>
    <row r="134" ht="25" customHeight="1" spans="1:5">
      <c r="A134" s="190">
        <v>2137401</v>
      </c>
      <c r="B134" s="183" t="s">
        <v>459</v>
      </c>
      <c r="C134" s="184"/>
      <c r="D134" s="184"/>
      <c r="E134" s="189"/>
    </row>
    <row r="135" ht="36" spans="1:5">
      <c r="A135" s="190">
        <v>2137499</v>
      </c>
      <c r="B135" s="183" t="s">
        <v>464</v>
      </c>
      <c r="C135" s="184"/>
      <c r="D135" s="184"/>
      <c r="E135" s="189"/>
    </row>
    <row r="136" ht="25" customHeight="1" spans="1:5">
      <c r="A136" s="178" t="s">
        <v>99</v>
      </c>
      <c r="B136" s="179" t="s">
        <v>465</v>
      </c>
      <c r="C136" s="180"/>
      <c r="D136" s="180"/>
      <c r="E136" s="187"/>
    </row>
    <row r="137" ht="18" spans="1:5">
      <c r="A137" s="181" t="s">
        <v>466</v>
      </c>
      <c r="B137" s="182" t="s">
        <v>467</v>
      </c>
      <c r="C137" s="115"/>
      <c r="D137" s="115"/>
      <c r="E137" s="188"/>
    </row>
    <row r="138" ht="25" customHeight="1" spans="1:5">
      <c r="A138" s="181" t="s">
        <v>468</v>
      </c>
      <c r="B138" s="183" t="s">
        <v>469</v>
      </c>
      <c r="C138" s="184"/>
      <c r="D138" s="184"/>
      <c r="E138" s="189"/>
    </row>
    <row r="139" ht="25" customHeight="1" spans="1:5">
      <c r="A139" s="181" t="s">
        <v>470</v>
      </c>
      <c r="B139" s="183" t="s">
        <v>471</v>
      </c>
      <c r="C139" s="184"/>
      <c r="D139" s="184"/>
      <c r="E139" s="189"/>
    </row>
    <row r="140" ht="25" customHeight="1" spans="1:5">
      <c r="A140" s="181" t="s">
        <v>472</v>
      </c>
      <c r="B140" s="183" t="s">
        <v>473</v>
      </c>
      <c r="C140" s="184"/>
      <c r="D140" s="184"/>
      <c r="E140" s="189"/>
    </row>
    <row r="141" ht="36" spans="1:5">
      <c r="A141" s="181" t="s">
        <v>474</v>
      </c>
      <c r="B141" s="183" t="s">
        <v>475</v>
      </c>
      <c r="C141" s="184"/>
      <c r="D141" s="184"/>
      <c r="E141" s="189"/>
    </row>
    <row r="142" ht="25" customHeight="1" spans="1:5">
      <c r="A142" s="181" t="s">
        <v>476</v>
      </c>
      <c r="B142" s="182" t="s">
        <v>477</v>
      </c>
      <c r="C142" s="115"/>
      <c r="D142" s="115"/>
      <c r="E142" s="188"/>
    </row>
    <row r="143" ht="25" customHeight="1" spans="1:5">
      <c r="A143" s="181" t="s">
        <v>478</v>
      </c>
      <c r="B143" s="183" t="s">
        <v>473</v>
      </c>
      <c r="C143" s="184"/>
      <c r="D143" s="184"/>
      <c r="E143" s="189"/>
    </row>
    <row r="144" ht="25" customHeight="1" spans="1:5">
      <c r="A144" s="181" t="s">
        <v>479</v>
      </c>
      <c r="B144" s="183" t="s">
        <v>480</v>
      </c>
      <c r="C144" s="184"/>
      <c r="D144" s="184"/>
      <c r="E144" s="189"/>
    </row>
    <row r="145" ht="25" customHeight="1" spans="1:5">
      <c r="A145" s="181" t="s">
        <v>481</v>
      </c>
      <c r="B145" s="183" t="s">
        <v>482</v>
      </c>
      <c r="C145" s="184"/>
      <c r="D145" s="184"/>
      <c r="E145" s="189"/>
    </row>
    <row r="146" ht="25" customHeight="1" spans="1:5">
      <c r="A146" s="181" t="s">
        <v>483</v>
      </c>
      <c r="B146" s="183" t="s">
        <v>484</v>
      </c>
      <c r="C146" s="184"/>
      <c r="D146" s="184"/>
      <c r="E146" s="189"/>
    </row>
    <row r="147" ht="25" customHeight="1" spans="1:5">
      <c r="A147" s="181" t="s">
        <v>485</v>
      </c>
      <c r="B147" s="182" t="s">
        <v>486</v>
      </c>
      <c r="C147" s="184"/>
      <c r="D147" s="184"/>
      <c r="E147" s="189"/>
    </row>
    <row r="148" ht="25" customHeight="1" spans="1:5">
      <c r="A148" s="181" t="s">
        <v>487</v>
      </c>
      <c r="B148" s="183" t="s">
        <v>488</v>
      </c>
      <c r="C148" s="184"/>
      <c r="D148" s="184"/>
      <c r="E148" s="189"/>
    </row>
    <row r="149" ht="25" customHeight="1" spans="1:5">
      <c r="A149" s="181" t="s">
        <v>489</v>
      </c>
      <c r="B149" s="183" t="s">
        <v>490</v>
      </c>
      <c r="C149" s="184"/>
      <c r="D149" s="184"/>
      <c r="E149" s="189"/>
    </row>
    <row r="150" ht="25" customHeight="1" spans="1:5">
      <c r="A150" s="181" t="s">
        <v>491</v>
      </c>
      <c r="B150" s="183" t="s">
        <v>492</v>
      </c>
      <c r="C150" s="184"/>
      <c r="D150" s="184"/>
      <c r="E150" s="189"/>
    </row>
    <row r="151" ht="25" customHeight="1" spans="1:5">
      <c r="A151" s="181" t="s">
        <v>493</v>
      </c>
      <c r="B151" s="183" t="s">
        <v>494</v>
      </c>
      <c r="C151" s="184"/>
      <c r="D151" s="184"/>
      <c r="E151" s="189"/>
    </row>
    <row r="152" ht="25" customHeight="1" spans="1:5">
      <c r="A152" s="181" t="s">
        <v>495</v>
      </c>
      <c r="B152" s="183" t="s">
        <v>496</v>
      </c>
      <c r="C152" s="184"/>
      <c r="D152" s="184"/>
      <c r="E152" s="189"/>
    </row>
    <row r="153" ht="25" customHeight="1" spans="1:5">
      <c r="A153" s="181" t="s">
        <v>497</v>
      </c>
      <c r="B153" s="183" t="s">
        <v>498</v>
      </c>
      <c r="C153" s="184"/>
      <c r="D153" s="184"/>
      <c r="E153" s="189"/>
    </row>
    <row r="154" ht="25" customHeight="1" spans="1:5">
      <c r="A154" s="181" t="s">
        <v>499</v>
      </c>
      <c r="B154" s="183" t="s">
        <v>500</v>
      </c>
      <c r="C154" s="184"/>
      <c r="D154" s="184"/>
      <c r="E154" s="189"/>
    </row>
    <row r="155" ht="25" customHeight="1" spans="1:5">
      <c r="A155" s="181" t="s">
        <v>501</v>
      </c>
      <c r="B155" s="183" t="s">
        <v>502</v>
      </c>
      <c r="C155" s="184"/>
      <c r="D155" s="184"/>
      <c r="E155" s="189"/>
    </row>
    <row r="156" ht="25" customHeight="1" spans="1:5">
      <c r="A156" s="181" t="s">
        <v>503</v>
      </c>
      <c r="B156" s="182" t="s">
        <v>504</v>
      </c>
      <c r="C156" s="184"/>
      <c r="D156" s="184"/>
      <c r="E156" s="189"/>
    </row>
    <row r="157" ht="25" customHeight="1" spans="1:5">
      <c r="A157" s="181" t="s">
        <v>505</v>
      </c>
      <c r="B157" s="183" t="s">
        <v>506</v>
      </c>
      <c r="C157" s="184"/>
      <c r="D157" s="184"/>
      <c r="E157" s="189"/>
    </row>
    <row r="158" ht="25" customHeight="1" spans="1:5">
      <c r="A158" s="181" t="s">
        <v>507</v>
      </c>
      <c r="B158" s="183" t="s">
        <v>508</v>
      </c>
      <c r="C158" s="184"/>
      <c r="D158" s="184"/>
      <c r="E158" s="189"/>
    </row>
    <row r="159" ht="25" customHeight="1" spans="1:5">
      <c r="A159" s="181" t="s">
        <v>509</v>
      </c>
      <c r="B159" s="183" t="s">
        <v>510</v>
      </c>
      <c r="C159" s="184"/>
      <c r="D159" s="184"/>
      <c r="E159" s="189"/>
    </row>
    <row r="160" ht="25" customHeight="1" spans="1:5">
      <c r="A160" s="181" t="s">
        <v>511</v>
      </c>
      <c r="B160" s="183" t="s">
        <v>512</v>
      </c>
      <c r="C160" s="184"/>
      <c r="D160" s="184"/>
      <c r="E160" s="189"/>
    </row>
    <row r="161" ht="25" customHeight="1" spans="1:5">
      <c r="A161" s="181" t="s">
        <v>513</v>
      </c>
      <c r="B161" s="183" t="s">
        <v>514</v>
      </c>
      <c r="C161" s="184"/>
      <c r="D161" s="184"/>
      <c r="E161" s="189"/>
    </row>
    <row r="162" ht="25" customHeight="1" spans="1:5">
      <c r="A162" s="181" t="s">
        <v>515</v>
      </c>
      <c r="B162" s="183" t="s">
        <v>516</v>
      </c>
      <c r="C162" s="184"/>
      <c r="D162" s="184"/>
      <c r="E162" s="189"/>
    </row>
    <row r="163" ht="25" customHeight="1" spans="1:5">
      <c r="A163" s="181" t="s">
        <v>517</v>
      </c>
      <c r="B163" s="182" t="s">
        <v>518</v>
      </c>
      <c r="C163" s="115"/>
      <c r="D163" s="115"/>
      <c r="E163" s="188"/>
    </row>
    <row r="164" ht="25" customHeight="1" spans="1:5">
      <c r="A164" s="181" t="s">
        <v>519</v>
      </c>
      <c r="B164" s="183" t="s">
        <v>520</v>
      </c>
      <c r="C164" s="184"/>
      <c r="D164" s="184"/>
      <c r="E164" s="189"/>
    </row>
    <row r="165" ht="25" customHeight="1" spans="1:5">
      <c r="A165" s="181" t="s">
        <v>521</v>
      </c>
      <c r="B165" s="183" t="s">
        <v>522</v>
      </c>
      <c r="C165" s="184"/>
      <c r="D165" s="184"/>
      <c r="E165" s="189"/>
    </row>
    <row r="166" ht="25" customHeight="1" spans="1:5">
      <c r="A166" s="181" t="s">
        <v>523</v>
      </c>
      <c r="B166" s="183" t="s">
        <v>524</v>
      </c>
      <c r="C166" s="184"/>
      <c r="D166" s="184"/>
      <c r="E166" s="189"/>
    </row>
    <row r="167" ht="25" customHeight="1" spans="1:5">
      <c r="A167" s="181" t="s">
        <v>525</v>
      </c>
      <c r="B167" s="183" t="s">
        <v>526</v>
      </c>
      <c r="C167" s="184"/>
      <c r="D167" s="184"/>
      <c r="E167" s="189"/>
    </row>
    <row r="168" ht="25" customHeight="1" spans="1:5">
      <c r="A168" s="181" t="s">
        <v>527</v>
      </c>
      <c r="B168" s="183" t="s">
        <v>528</v>
      </c>
      <c r="C168" s="184"/>
      <c r="D168" s="184"/>
      <c r="E168" s="189"/>
    </row>
    <row r="169" ht="25" customHeight="1" spans="1:5">
      <c r="A169" s="181" t="s">
        <v>529</v>
      </c>
      <c r="B169" s="183" t="s">
        <v>530</v>
      </c>
      <c r="C169" s="184"/>
      <c r="D169" s="184"/>
      <c r="E169" s="189"/>
    </row>
    <row r="170" ht="25" customHeight="1" spans="1:5">
      <c r="A170" s="181" t="s">
        <v>531</v>
      </c>
      <c r="B170" s="183" t="s">
        <v>532</v>
      </c>
      <c r="C170" s="184"/>
      <c r="D170" s="184"/>
      <c r="E170" s="189"/>
    </row>
    <row r="171" ht="25" customHeight="1" spans="1:5">
      <c r="A171" s="181">
        <v>2146909</v>
      </c>
      <c r="B171" s="183" t="s">
        <v>533</v>
      </c>
      <c r="C171" s="184"/>
      <c r="D171" s="184"/>
      <c r="E171" s="189"/>
    </row>
    <row r="172" ht="25" customHeight="1" spans="1:5">
      <c r="A172" s="181" t="s">
        <v>534</v>
      </c>
      <c r="B172" s="183" t="s">
        <v>535</v>
      </c>
      <c r="C172" s="184"/>
      <c r="D172" s="184"/>
      <c r="E172" s="189"/>
    </row>
    <row r="173" ht="36" spans="1:5">
      <c r="A173" s="181" t="s">
        <v>536</v>
      </c>
      <c r="B173" s="182" t="s">
        <v>537</v>
      </c>
      <c r="C173" s="184"/>
      <c r="D173" s="184"/>
      <c r="E173" s="189"/>
    </row>
    <row r="174" ht="25" customHeight="1" spans="1:5">
      <c r="A174" s="181" t="s">
        <v>538</v>
      </c>
      <c r="B174" s="183" t="s">
        <v>469</v>
      </c>
      <c r="C174" s="184"/>
      <c r="D174" s="184"/>
      <c r="E174" s="189"/>
    </row>
    <row r="175" ht="36" spans="1:5">
      <c r="A175" s="181" t="s">
        <v>539</v>
      </c>
      <c r="B175" s="183" t="s">
        <v>540</v>
      </c>
      <c r="C175" s="184"/>
      <c r="D175" s="184"/>
      <c r="E175" s="189"/>
    </row>
    <row r="176" ht="25" customHeight="1" spans="1:5">
      <c r="A176" s="181" t="s">
        <v>541</v>
      </c>
      <c r="B176" s="182" t="s">
        <v>542</v>
      </c>
      <c r="C176" s="115"/>
      <c r="D176" s="115"/>
      <c r="E176" s="188"/>
    </row>
    <row r="177" ht="25" customHeight="1" spans="1:5">
      <c r="A177" s="181" t="s">
        <v>543</v>
      </c>
      <c r="B177" s="183" t="s">
        <v>469</v>
      </c>
      <c r="C177" s="184"/>
      <c r="D177" s="184"/>
      <c r="E177" s="189"/>
    </row>
    <row r="178" ht="36" spans="1:5">
      <c r="A178" s="181" t="s">
        <v>544</v>
      </c>
      <c r="B178" s="183" t="s">
        <v>545</v>
      </c>
      <c r="C178" s="184"/>
      <c r="D178" s="184"/>
      <c r="E178" s="189"/>
    </row>
    <row r="179" ht="25" customHeight="1" spans="1:5">
      <c r="A179" s="181" t="s">
        <v>546</v>
      </c>
      <c r="B179" s="182" t="s">
        <v>547</v>
      </c>
      <c r="C179" s="184"/>
      <c r="D179" s="184"/>
      <c r="E179" s="189"/>
    </row>
    <row r="180" ht="25" customHeight="1" spans="1:5">
      <c r="A180" s="178" t="s">
        <v>101</v>
      </c>
      <c r="B180" s="179" t="s">
        <v>548</v>
      </c>
      <c r="C180" s="180"/>
      <c r="D180" s="180"/>
      <c r="E180" s="187"/>
    </row>
    <row r="181" ht="25" customHeight="1" spans="1:5">
      <c r="A181" s="181" t="s">
        <v>549</v>
      </c>
      <c r="B181" s="182" t="s">
        <v>550</v>
      </c>
      <c r="C181" s="115"/>
      <c r="D181" s="115"/>
      <c r="E181" s="188"/>
    </row>
    <row r="182" ht="25" customHeight="1" spans="1:5">
      <c r="A182" s="181" t="s">
        <v>551</v>
      </c>
      <c r="B182" s="183" t="s">
        <v>552</v>
      </c>
      <c r="C182" s="184"/>
      <c r="D182" s="184"/>
      <c r="E182" s="189"/>
    </row>
    <row r="183" ht="25" customHeight="1" spans="1:5">
      <c r="A183" s="181" t="s">
        <v>553</v>
      </c>
      <c r="B183" s="183" t="s">
        <v>554</v>
      </c>
      <c r="C183" s="184"/>
      <c r="D183" s="184"/>
      <c r="E183" s="189"/>
    </row>
    <row r="184" ht="25" customHeight="1" spans="1:5">
      <c r="A184" s="178" t="s">
        <v>123</v>
      </c>
      <c r="B184" s="179" t="s">
        <v>555</v>
      </c>
      <c r="C184" s="180">
        <v>45275</v>
      </c>
      <c r="D184" s="180">
        <v>3579</v>
      </c>
      <c r="E184" s="187">
        <f>D184/C184-100%</f>
        <v>-0.921</v>
      </c>
    </row>
    <row r="185" ht="36" spans="1:5">
      <c r="A185" s="181" t="s">
        <v>556</v>
      </c>
      <c r="B185" s="182" t="s">
        <v>557</v>
      </c>
      <c r="C185" s="115">
        <f>SUM(C186:C188)</f>
        <v>44894</v>
      </c>
      <c r="D185" s="115">
        <f>SUM(D186:D188)</f>
        <v>3579</v>
      </c>
      <c r="E185" s="188">
        <f>D185/C185-100%</f>
        <v>-0.92</v>
      </c>
    </row>
    <row r="186" ht="25" customHeight="1" spans="1:5">
      <c r="A186" s="181" t="s">
        <v>558</v>
      </c>
      <c r="B186" s="183" t="s">
        <v>559</v>
      </c>
      <c r="C186" s="184">
        <v>0</v>
      </c>
      <c r="D186" s="184">
        <v>3579</v>
      </c>
      <c r="E186" s="189"/>
    </row>
    <row r="187" ht="36" spans="1:5">
      <c r="A187" s="181" t="s">
        <v>560</v>
      </c>
      <c r="B187" s="183" t="s">
        <v>561</v>
      </c>
      <c r="C187" s="184">
        <v>500</v>
      </c>
      <c r="D187" s="184"/>
      <c r="E187" s="189">
        <f>D187/C187-100%</f>
        <v>-1</v>
      </c>
    </row>
    <row r="188" ht="25" customHeight="1" spans="1:5">
      <c r="A188" s="181" t="s">
        <v>562</v>
      </c>
      <c r="B188" s="183" t="s">
        <v>563</v>
      </c>
      <c r="C188" s="184">
        <v>44394</v>
      </c>
      <c r="D188" s="184"/>
      <c r="E188" s="189">
        <f>D188/C188-100%</f>
        <v>-1</v>
      </c>
    </row>
    <row r="189" ht="25" customHeight="1" spans="1:5">
      <c r="A189" s="181" t="s">
        <v>564</v>
      </c>
      <c r="B189" s="182" t="s">
        <v>565</v>
      </c>
      <c r="C189" s="115"/>
      <c r="D189" s="115"/>
      <c r="E189" s="188"/>
    </row>
    <row r="190" ht="25" customHeight="1" spans="1:5">
      <c r="A190" s="181" t="s">
        <v>566</v>
      </c>
      <c r="B190" s="183" t="s">
        <v>567</v>
      </c>
      <c r="C190" s="184"/>
      <c r="D190" s="184"/>
      <c r="E190" s="189"/>
    </row>
    <row r="191" ht="25" customHeight="1" spans="1:5">
      <c r="A191" s="181" t="s">
        <v>568</v>
      </c>
      <c r="B191" s="183" t="s">
        <v>569</v>
      </c>
      <c r="C191" s="184"/>
      <c r="D191" s="184"/>
      <c r="E191" s="189"/>
    </row>
    <row r="192" ht="25" customHeight="1" spans="1:5">
      <c r="A192" s="181" t="s">
        <v>570</v>
      </c>
      <c r="B192" s="183" t="s">
        <v>571</v>
      </c>
      <c r="C192" s="184"/>
      <c r="D192" s="184"/>
      <c r="E192" s="189"/>
    </row>
    <row r="193" ht="25" customHeight="1" spans="1:5">
      <c r="A193" s="181" t="s">
        <v>572</v>
      </c>
      <c r="B193" s="183" t="s">
        <v>573</v>
      </c>
      <c r="C193" s="184"/>
      <c r="D193" s="184"/>
      <c r="E193" s="189"/>
    </row>
    <row r="194" ht="25" customHeight="1" spans="1:5">
      <c r="A194" s="181" t="s">
        <v>574</v>
      </c>
      <c r="B194" s="183" t="s">
        <v>575</v>
      </c>
      <c r="C194" s="184"/>
      <c r="D194" s="184"/>
      <c r="E194" s="189"/>
    </row>
    <row r="195" ht="25" customHeight="1" spans="1:5">
      <c r="A195" s="181" t="s">
        <v>576</v>
      </c>
      <c r="B195" s="183" t="s">
        <v>577</v>
      </c>
      <c r="C195" s="184"/>
      <c r="D195" s="184"/>
      <c r="E195" s="189"/>
    </row>
    <row r="196" ht="25" customHeight="1" spans="1:5">
      <c r="A196" s="181" t="s">
        <v>578</v>
      </c>
      <c r="B196" s="183" t="s">
        <v>579</v>
      </c>
      <c r="C196" s="184"/>
      <c r="D196" s="184"/>
      <c r="E196" s="189"/>
    </row>
    <row r="197" ht="18" spans="1:5">
      <c r="A197" s="181" t="s">
        <v>580</v>
      </c>
      <c r="B197" s="183" t="s">
        <v>581</v>
      </c>
      <c r="C197" s="184"/>
      <c r="D197" s="184"/>
      <c r="E197" s="189"/>
    </row>
    <row r="198" ht="25" customHeight="1" spans="1:5">
      <c r="A198" s="181">
        <v>22909</v>
      </c>
      <c r="B198" s="182" t="s">
        <v>582</v>
      </c>
      <c r="C198" s="184"/>
      <c r="D198" s="184"/>
      <c r="E198" s="189"/>
    </row>
    <row r="199" ht="25" customHeight="1" spans="1:5">
      <c r="A199" s="181">
        <v>2290901</v>
      </c>
      <c r="B199" s="183" t="s">
        <v>583</v>
      </c>
      <c r="C199" s="184"/>
      <c r="D199" s="115"/>
      <c r="E199" s="188"/>
    </row>
    <row r="200" ht="25" customHeight="1" spans="1:5">
      <c r="A200" s="181" t="s">
        <v>584</v>
      </c>
      <c r="B200" s="182" t="s">
        <v>585</v>
      </c>
      <c r="C200" s="115">
        <v>381</v>
      </c>
      <c r="D200" s="115"/>
      <c r="E200" s="188"/>
    </row>
    <row r="201" ht="36" spans="1:5">
      <c r="A201" s="190">
        <v>2296001</v>
      </c>
      <c r="B201" s="183" t="s">
        <v>586</v>
      </c>
      <c r="C201" s="184">
        <v>0</v>
      </c>
      <c r="D201" s="184"/>
      <c r="E201" s="189"/>
    </row>
    <row r="202" ht="25" customHeight="1" spans="1:5">
      <c r="A202" s="181" t="s">
        <v>587</v>
      </c>
      <c r="B202" s="183" t="s">
        <v>588</v>
      </c>
      <c r="C202" s="184">
        <v>185</v>
      </c>
      <c r="D202" s="184"/>
      <c r="E202" s="189"/>
    </row>
    <row r="203" ht="25" customHeight="1" spans="1:5">
      <c r="A203" s="181" t="s">
        <v>589</v>
      </c>
      <c r="B203" s="183" t="s">
        <v>590</v>
      </c>
      <c r="C203" s="184">
        <v>66</v>
      </c>
      <c r="D203" s="184"/>
      <c r="E203" s="189"/>
    </row>
    <row r="204" ht="25" customHeight="1" spans="1:5">
      <c r="A204" s="181" t="s">
        <v>591</v>
      </c>
      <c r="B204" s="183" t="s">
        <v>592</v>
      </c>
      <c r="C204" s="184">
        <v>1</v>
      </c>
      <c r="D204" s="184"/>
      <c r="E204" s="189"/>
    </row>
    <row r="205" ht="25" customHeight="1" spans="1:5">
      <c r="A205" s="181" t="s">
        <v>593</v>
      </c>
      <c r="B205" s="183" t="s">
        <v>594</v>
      </c>
      <c r="C205" s="184">
        <v>0</v>
      </c>
      <c r="D205" s="184"/>
      <c r="E205" s="189"/>
    </row>
    <row r="206" ht="25" customHeight="1" spans="1:5">
      <c r="A206" s="181" t="s">
        <v>595</v>
      </c>
      <c r="B206" s="183" t="s">
        <v>596</v>
      </c>
      <c r="C206" s="184">
        <v>89</v>
      </c>
      <c r="D206" s="184"/>
      <c r="E206" s="189"/>
    </row>
    <row r="207" ht="25" customHeight="1" spans="1:5">
      <c r="A207" s="181" t="s">
        <v>597</v>
      </c>
      <c r="B207" s="183" t="s">
        <v>598</v>
      </c>
      <c r="C207" s="184">
        <v>0</v>
      </c>
      <c r="D207" s="184"/>
      <c r="E207" s="189"/>
    </row>
    <row r="208" ht="36" spans="1:5">
      <c r="A208" s="181" t="s">
        <v>599</v>
      </c>
      <c r="B208" s="183" t="s">
        <v>600</v>
      </c>
      <c r="C208" s="184">
        <v>0</v>
      </c>
      <c r="D208" s="184"/>
      <c r="E208" s="189"/>
    </row>
    <row r="209" ht="25" customHeight="1" spans="1:5">
      <c r="A209" s="181" t="s">
        <v>601</v>
      </c>
      <c r="B209" s="183" t="s">
        <v>602</v>
      </c>
      <c r="C209" s="184">
        <v>0</v>
      </c>
      <c r="D209" s="184"/>
      <c r="E209" s="189"/>
    </row>
    <row r="210" ht="25" customHeight="1" spans="1:5">
      <c r="A210" s="181" t="s">
        <v>603</v>
      </c>
      <c r="B210" s="183" t="s">
        <v>604</v>
      </c>
      <c r="C210" s="184">
        <v>0</v>
      </c>
      <c r="D210" s="184"/>
      <c r="E210" s="189"/>
    </row>
    <row r="211" ht="18" spans="1:5">
      <c r="A211" s="181" t="s">
        <v>605</v>
      </c>
      <c r="B211" s="183" t="s">
        <v>606</v>
      </c>
      <c r="C211" s="184">
        <v>40</v>
      </c>
      <c r="D211" s="184"/>
      <c r="E211" s="189"/>
    </row>
    <row r="212" ht="25" customHeight="1" spans="1:5">
      <c r="A212" s="178" t="s">
        <v>119</v>
      </c>
      <c r="B212" s="179" t="s">
        <v>607</v>
      </c>
      <c r="C212" s="180">
        <v>4361</v>
      </c>
      <c r="D212" s="180">
        <v>5484</v>
      </c>
      <c r="E212" s="187">
        <f>D212/C212-100%</f>
        <v>0.258</v>
      </c>
    </row>
    <row r="213" ht="25" customHeight="1" spans="1:5">
      <c r="A213" s="181">
        <v>23204</v>
      </c>
      <c r="B213" s="182" t="s">
        <v>608</v>
      </c>
      <c r="C213" s="115">
        <v>4361</v>
      </c>
      <c r="D213" s="115">
        <v>5484</v>
      </c>
      <c r="E213" s="188">
        <f>D213/C213-100%</f>
        <v>0.258</v>
      </c>
    </row>
    <row r="214" ht="36" spans="1:5">
      <c r="A214" s="181" t="s">
        <v>609</v>
      </c>
      <c r="B214" s="183" t="s">
        <v>610</v>
      </c>
      <c r="C214" s="184"/>
      <c r="D214" s="184"/>
      <c r="E214" s="189"/>
    </row>
    <row r="215" ht="18" spans="1:5">
      <c r="A215" s="181" t="s">
        <v>611</v>
      </c>
      <c r="B215" s="183" t="s">
        <v>612</v>
      </c>
      <c r="C215" s="184"/>
      <c r="D215" s="184"/>
      <c r="E215" s="189"/>
    </row>
    <row r="216" ht="18" spans="1:5">
      <c r="A216" s="181" t="s">
        <v>613</v>
      </c>
      <c r="B216" s="183" t="s">
        <v>614</v>
      </c>
      <c r="C216" s="184"/>
      <c r="D216" s="184"/>
      <c r="E216" s="189"/>
    </row>
    <row r="217" ht="18" spans="1:5">
      <c r="A217" s="181" t="s">
        <v>615</v>
      </c>
      <c r="B217" s="183" t="s">
        <v>616</v>
      </c>
      <c r="C217" s="184">
        <v>1563</v>
      </c>
      <c r="D217" s="184">
        <v>1182</v>
      </c>
      <c r="E217" s="189">
        <f>D217/C217-100%</f>
        <v>-0.244</v>
      </c>
    </row>
    <row r="218" ht="18" spans="1:5">
      <c r="A218" s="181" t="s">
        <v>617</v>
      </c>
      <c r="B218" s="183" t="s">
        <v>618</v>
      </c>
      <c r="C218" s="184"/>
      <c r="D218" s="184"/>
      <c r="E218" s="189"/>
    </row>
    <row r="219" ht="18" spans="1:5">
      <c r="A219" s="181" t="s">
        <v>619</v>
      </c>
      <c r="B219" s="183" t="s">
        <v>620</v>
      </c>
      <c r="C219" s="184"/>
      <c r="D219" s="184"/>
      <c r="E219" s="189"/>
    </row>
    <row r="220" ht="18" spans="1:5">
      <c r="A220" s="181" t="s">
        <v>621</v>
      </c>
      <c r="B220" s="183" t="s">
        <v>622</v>
      </c>
      <c r="C220" s="184"/>
      <c r="D220" s="184"/>
      <c r="E220" s="189"/>
    </row>
    <row r="221" ht="18" spans="1:5">
      <c r="A221" s="181" t="s">
        <v>623</v>
      </c>
      <c r="B221" s="183" t="s">
        <v>624</v>
      </c>
      <c r="C221" s="184"/>
      <c r="D221" s="184"/>
      <c r="E221" s="189"/>
    </row>
    <row r="222" ht="18" spans="1:5">
      <c r="A222" s="181" t="s">
        <v>625</v>
      </c>
      <c r="B222" s="183" t="s">
        <v>626</v>
      </c>
      <c r="C222" s="184"/>
      <c r="D222" s="184"/>
      <c r="E222" s="189"/>
    </row>
    <row r="223" ht="18" spans="1:5">
      <c r="A223" s="181" t="s">
        <v>627</v>
      </c>
      <c r="B223" s="183" t="s">
        <v>628</v>
      </c>
      <c r="C223" s="184"/>
      <c r="D223" s="184"/>
      <c r="E223" s="189"/>
    </row>
    <row r="224" ht="18" spans="1:5">
      <c r="A224" s="181" t="s">
        <v>629</v>
      </c>
      <c r="B224" s="183" t="s">
        <v>630</v>
      </c>
      <c r="C224" s="184"/>
      <c r="D224" s="184"/>
      <c r="E224" s="189"/>
    </row>
    <row r="225" ht="18" spans="1:5">
      <c r="A225" s="181" t="s">
        <v>631</v>
      </c>
      <c r="B225" s="183" t="s">
        <v>632</v>
      </c>
      <c r="C225" s="184"/>
      <c r="D225" s="184"/>
      <c r="E225" s="189"/>
    </row>
    <row r="226" ht="18" spans="1:5">
      <c r="A226" s="181" t="s">
        <v>633</v>
      </c>
      <c r="B226" s="183" t="s">
        <v>634</v>
      </c>
      <c r="C226" s="184"/>
      <c r="D226" s="184"/>
      <c r="E226" s="189"/>
    </row>
    <row r="227" ht="18" spans="1:5">
      <c r="A227" s="181" t="s">
        <v>635</v>
      </c>
      <c r="B227" s="183" t="s">
        <v>636</v>
      </c>
      <c r="C227" s="184"/>
      <c r="D227" s="184"/>
      <c r="E227" s="189"/>
    </row>
    <row r="228" ht="36" spans="1:5">
      <c r="A228" s="181" t="s">
        <v>637</v>
      </c>
      <c r="B228" s="183" t="s">
        <v>638</v>
      </c>
      <c r="C228" s="184">
        <v>1196</v>
      </c>
      <c r="D228" s="184">
        <v>1205</v>
      </c>
      <c r="E228" s="189">
        <f>D228/C228-100%</f>
        <v>0.008</v>
      </c>
    </row>
    <row r="229" ht="18" spans="1:5">
      <c r="A229" s="181" t="s">
        <v>639</v>
      </c>
      <c r="B229" s="183" t="s">
        <v>640</v>
      </c>
      <c r="C229" s="184">
        <v>1602</v>
      </c>
      <c r="D229" s="184">
        <v>3097</v>
      </c>
      <c r="E229" s="189"/>
    </row>
    <row r="230" ht="25" customHeight="1" spans="1:5">
      <c r="A230" s="178" t="s">
        <v>121</v>
      </c>
      <c r="B230" s="179" t="s">
        <v>641</v>
      </c>
      <c r="C230" s="180">
        <v>75</v>
      </c>
      <c r="D230" s="180">
        <v>124</v>
      </c>
      <c r="E230" s="187">
        <f>D230/C230-100%</f>
        <v>0.653</v>
      </c>
    </row>
    <row r="231" ht="25" customHeight="1" spans="1:5">
      <c r="A231" s="190">
        <v>23304</v>
      </c>
      <c r="B231" s="182" t="s">
        <v>642</v>
      </c>
      <c r="C231" s="115">
        <v>75</v>
      </c>
      <c r="D231" s="115">
        <v>124</v>
      </c>
      <c r="E231" s="188">
        <f>D231/C231-100%</f>
        <v>0.653</v>
      </c>
    </row>
    <row r="232" ht="36" spans="1:5">
      <c r="A232" s="181" t="s">
        <v>643</v>
      </c>
      <c r="B232" s="183" t="s">
        <v>644</v>
      </c>
      <c r="C232" s="184">
        <v>0</v>
      </c>
      <c r="D232" s="184"/>
      <c r="E232" s="189"/>
    </row>
    <row r="233" ht="36" spans="1:5">
      <c r="A233" s="181" t="s">
        <v>645</v>
      </c>
      <c r="B233" s="183" t="s">
        <v>646</v>
      </c>
      <c r="C233" s="184">
        <v>0</v>
      </c>
      <c r="D233" s="184"/>
      <c r="E233" s="189"/>
    </row>
    <row r="234" ht="18" spans="1:5">
      <c r="A234" s="181" t="s">
        <v>647</v>
      </c>
      <c r="B234" s="183" t="s">
        <v>648</v>
      </c>
      <c r="C234" s="184">
        <v>19</v>
      </c>
      <c r="D234" s="184">
        <v>4</v>
      </c>
      <c r="E234" s="189">
        <f>D234/C234-100%</f>
        <v>-0.789</v>
      </c>
    </row>
    <row r="235" ht="25" customHeight="1" spans="1:5">
      <c r="A235" s="181" t="s">
        <v>649</v>
      </c>
      <c r="B235" s="183" t="s">
        <v>650</v>
      </c>
      <c r="C235" s="184"/>
      <c r="D235" s="184"/>
      <c r="E235" s="189"/>
    </row>
    <row r="236" ht="25" customHeight="1" spans="1:5">
      <c r="A236" s="181" t="s">
        <v>651</v>
      </c>
      <c r="B236" s="183" t="s">
        <v>652</v>
      </c>
      <c r="C236" s="184"/>
      <c r="D236" s="184"/>
      <c r="E236" s="189"/>
    </row>
    <row r="237" ht="25" customHeight="1" spans="1:5">
      <c r="A237" s="181" t="s">
        <v>653</v>
      </c>
      <c r="B237" s="183" t="s">
        <v>654</v>
      </c>
      <c r="C237" s="184"/>
      <c r="D237" s="184"/>
      <c r="E237" s="189"/>
    </row>
    <row r="238" ht="18" spans="1:5">
      <c r="A238" s="181" t="s">
        <v>655</v>
      </c>
      <c r="B238" s="183" t="s">
        <v>656</v>
      </c>
      <c r="C238" s="184"/>
      <c r="D238" s="184"/>
      <c r="E238" s="189"/>
    </row>
    <row r="239" ht="36" spans="1:5">
      <c r="A239" s="181" t="s">
        <v>657</v>
      </c>
      <c r="B239" s="183" t="s">
        <v>658</v>
      </c>
      <c r="C239" s="184"/>
      <c r="D239" s="184"/>
      <c r="E239" s="189"/>
    </row>
    <row r="240" ht="25" customHeight="1" spans="1:5">
      <c r="A240" s="181" t="s">
        <v>659</v>
      </c>
      <c r="B240" s="183" t="s">
        <v>660</v>
      </c>
      <c r="C240" s="184"/>
      <c r="D240" s="184"/>
      <c r="E240" s="189"/>
    </row>
    <row r="241" ht="25" customHeight="1" spans="1:5">
      <c r="A241" s="181" t="s">
        <v>661</v>
      </c>
      <c r="B241" s="183" t="s">
        <v>662</v>
      </c>
      <c r="C241" s="184"/>
      <c r="D241" s="184"/>
      <c r="E241" s="189"/>
    </row>
    <row r="242" ht="25" customHeight="1" spans="1:5">
      <c r="A242" s="181" t="s">
        <v>663</v>
      </c>
      <c r="B242" s="183" t="s">
        <v>664</v>
      </c>
      <c r="C242" s="184"/>
      <c r="D242" s="184"/>
      <c r="E242" s="189"/>
    </row>
    <row r="243" ht="25" customHeight="1" spans="1:5">
      <c r="A243" s="181" t="s">
        <v>665</v>
      </c>
      <c r="B243" s="183" t="s">
        <v>666</v>
      </c>
      <c r="C243" s="184"/>
      <c r="D243" s="184"/>
      <c r="E243" s="189"/>
    </row>
    <row r="244" ht="25" customHeight="1" spans="1:5">
      <c r="A244" s="181" t="s">
        <v>667</v>
      </c>
      <c r="B244" s="183" t="s">
        <v>668</v>
      </c>
      <c r="C244" s="184"/>
      <c r="D244" s="184"/>
      <c r="E244" s="189"/>
    </row>
    <row r="245" ht="36" spans="1:5">
      <c r="A245" s="181" t="s">
        <v>669</v>
      </c>
      <c r="B245" s="183" t="s">
        <v>670</v>
      </c>
      <c r="C245" s="184">
        <v>1</v>
      </c>
      <c r="D245" s="184">
        <v>50</v>
      </c>
      <c r="E245" s="189">
        <f>D245/C245-100%</f>
        <v>49</v>
      </c>
    </row>
    <row r="246" ht="25" customHeight="1" spans="1:5">
      <c r="A246" s="181" t="s">
        <v>671</v>
      </c>
      <c r="B246" s="183" t="s">
        <v>672</v>
      </c>
      <c r="C246" s="184">
        <v>55</v>
      </c>
      <c r="D246" s="184">
        <v>70</v>
      </c>
      <c r="E246" s="189">
        <f>D246/C246-100%</f>
        <v>0.273</v>
      </c>
    </row>
    <row r="247" ht="25" customHeight="1" spans="1:5">
      <c r="A247" s="191" t="s">
        <v>673</v>
      </c>
      <c r="B247" s="179" t="s">
        <v>674</v>
      </c>
      <c r="C247" s="180"/>
      <c r="D247" s="180"/>
      <c r="E247" s="187"/>
    </row>
    <row r="248" ht="25" customHeight="1" spans="1:5">
      <c r="A248" s="190" t="s">
        <v>675</v>
      </c>
      <c r="B248" s="182" t="s">
        <v>676</v>
      </c>
      <c r="C248" s="115"/>
      <c r="D248" s="115"/>
      <c r="E248" s="188"/>
    </row>
    <row r="249" ht="25" customHeight="1" spans="1:5">
      <c r="A249" s="190" t="s">
        <v>677</v>
      </c>
      <c r="B249" s="183" t="s">
        <v>678</v>
      </c>
      <c r="C249" s="184"/>
      <c r="D249" s="184"/>
      <c r="E249" s="189"/>
    </row>
    <row r="250" ht="25" customHeight="1" spans="1:5">
      <c r="A250" s="190" t="s">
        <v>679</v>
      </c>
      <c r="B250" s="183" t="s">
        <v>680</v>
      </c>
      <c r="C250" s="184"/>
      <c r="D250" s="184"/>
      <c r="E250" s="189"/>
    </row>
    <row r="251" ht="25" customHeight="1" spans="1:5">
      <c r="A251" s="190" t="s">
        <v>681</v>
      </c>
      <c r="B251" s="183" t="s">
        <v>682</v>
      </c>
      <c r="C251" s="184"/>
      <c r="D251" s="184"/>
      <c r="E251" s="189"/>
    </row>
    <row r="252" ht="25" customHeight="1" spans="1:5">
      <c r="A252" s="190" t="s">
        <v>683</v>
      </c>
      <c r="B252" s="183" t="s">
        <v>684</v>
      </c>
      <c r="C252" s="184"/>
      <c r="D252" s="184"/>
      <c r="E252" s="189"/>
    </row>
    <row r="253" ht="25" customHeight="1" spans="1:5">
      <c r="A253" s="190" t="s">
        <v>685</v>
      </c>
      <c r="B253" s="183" t="s">
        <v>686</v>
      </c>
      <c r="C253" s="184"/>
      <c r="D253" s="184"/>
      <c r="E253" s="189"/>
    </row>
    <row r="254" ht="25" customHeight="1" spans="1:5">
      <c r="A254" s="190" t="s">
        <v>687</v>
      </c>
      <c r="B254" s="183" t="s">
        <v>688</v>
      </c>
      <c r="C254" s="184"/>
      <c r="D254" s="184"/>
      <c r="E254" s="189"/>
    </row>
    <row r="255" ht="25" customHeight="1" spans="1:5">
      <c r="A255" s="190" t="s">
        <v>689</v>
      </c>
      <c r="B255" s="183" t="s">
        <v>690</v>
      </c>
      <c r="C255" s="184"/>
      <c r="D255" s="184"/>
      <c r="E255" s="189"/>
    </row>
    <row r="256" ht="25" customHeight="1" spans="1:5">
      <c r="A256" s="190" t="s">
        <v>691</v>
      </c>
      <c r="B256" s="183" t="s">
        <v>692</v>
      </c>
      <c r="C256" s="184"/>
      <c r="D256" s="184"/>
      <c r="E256" s="189"/>
    </row>
    <row r="257" ht="25" customHeight="1" spans="1:5">
      <c r="A257" s="190" t="s">
        <v>693</v>
      </c>
      <c r="B257" s="183" t="s">
        <v>694</v>
      </c>
      <c r="C257" s="184"/>
      <c r="D257" s="184"/>
      <c r="E257" s="189"/>
    </row>
    <row r="258" ht="25" customHeight="1" spans="1:5">
      <c r="A258" s="190" t="s">
        <v>695</v>
      </c>
      <c r="B258" s="183" t="s">
        <v>696</v>
      </c>
      <c r="C258" s="184"/>
      <c r="D258" s="184"/>
      <c r="E258" s="189"/>
    </row>
    <row r="259" ht="25" customHeight="1" spans="1:5">
      <c r="A259" s="190" t="s">
        <v>697</v>
      </c>
      <c r="B259" s="183" t="s">
        <v>698</v>
      </c>
      <c r="C259" s="184"/>
      <c r="D259" s="184"/>
      <c r="E259" s="189"/>
    </row>
    <row r="260" ht="25" customHeight="1" spans="1:5">
      <c r="A260" s="190" t="s">
        <v>699</v>
      </c>
      <c r="B260" s="183" t="s">
        <v>700</v>
      </c>
      <c r="C260" s="184"/>
      <c r="D260" s="184"/>
      <c r="E260" s="189"/>
    </row>
    <row r="261" ht="25" customHeight="1" spans="1:5">
      <c r="A261" s="190" t="s">
        <v>701</v>
      </c>
      <c r="B261" s="182" t="s">
        <v>702</v>
      </c>
      <c r="C261" s="115"/>
      <c r="D261" s="115"/>
      <c r="E261" s="188"/>
    </row>
    <row r="262" ht="25" customHeight="1" spans="1:5">
      <c r="A262" s="190" t="s">
        <v>703</v>
      </c>
      <c r="B262" s="183" t="s">
        <v>704</v>
      </c>
      <c r="C262" s="184"/>
      <c r="D262" s="184"/>
      <c r="E262" s="189"/>
    </row>
    <row r="263" ht="25" customHeight="1" spans="1:5">
      <c r="A263" s="190" t="s">
        <v>705</v>
      </c>
      <c r="B263" s="183" t="s">
        <v>706</v>
      </c>
      <c r="C263" s="184"/>
      <c r="D263" s="184"/>
      <c r="E263" s="189"/>
    </row>
    <row r="264" ht="25" customHeight="1" spans="1:5">
      <c r="A264" s="190" t="s">
        <v>707</v>
      </c>
      <c r="B264" s="183" t="s">
        <v>708</v>
      </c>
      <c r="C264" s="184"/>
      <c r="D264" s="184"/>
      <c r="E264" s="189"/>
    </row>
    <row r="265" ht="25" customHeight="1" spans="1:5">
      <c r="A265" s="190" t="s">
        <v>709</v>
      </c>
      <c r="B265" s="183" t="s">
        <v>710</v>
      </c>
      <c r="C265" s="184"/>
      <c r="D265" s="184"/>
      <c r="E265" s="189"/>
    </row>
    <row r="266" ht="25" customHeight="1" spans="1:5">
      <c r="A266" s="190" t="s">
        <v>711</v>
      </c>
      <c r="B266" s="183" t="s">
        <v>712</v>
      </c>
      <c r="C266" s="184"/>
      <c r="D266" s="184"/>
      <c r="E266" s="189"/>
    </row>
    <row r="267" ht="25" customHeight="1" spans="1:5">
      <c r="A267" s="190" t="s">
        <v>713</v>
      </c>
      <c r="B267" s="183" t="s">
        <v>714</v>
      </c>
      <c r="C267" s="184"/>
      <c r="D267" s="184"/>
      <c r="E267" s="189"/>
    </row>
    <row r="268" ht="25" customHeight="1" spans="1:5">
      <c r="A268" s="178"/>
      <c r="B268" s="179"/>
      <c r="C268" s="115"/>
      <c r="D268" s="115"/>
      <c r="E268" s="188"/>
    </row>
    <row r="269" ht="25" customHeight="1" spans="1:5">
      <c r="A269" s="192"/>
      <c r="B269" s="193" t="s">
        <v>715</v>
      </c>
      <c r="C269" s="180">
        <f>SUM(C4,C20,C32,C43,C101,C136,C180,C184,C212,C230,C247)</f>
        <v>54747</v>
      </c>
      <c r="D269" s="180">
        <f>SUM(D4,D20,D32,D43,D101,D136,D180,D184,D212,D230,D247)</f>
        <v>22629</v>
      </c>
      <c r="E269" s="187">
        <f t="shared" ref="E268:E290" si="1">D269/C269-100%</f>
        <v>-0.587</v>
      </c>
    </row>
    <row r="270" ht="25" customHeight="1" spans="1:5">
      <c r="A270" s="194" t="s">
        <v>716</v>
      </c>
      <c r="B270" s="195" t="s">
        <v>126</v>
      </c>
      <c r="C270" s="180">
        <f>SUM(C271,C282,C284,C286)</f>
        <v>21838</v>
      </c>
      <c r="D270" s="180">
        <f>SUM(D271,D282,D284,D286)</f>
        <v>5403</v>
      </c>
      <c r="E270" s="187">
        <f t="shared" si="1"/>
        <v>-0.753</v>
      </c>
    </row>
    <row r="271" ht="25" customHeight="1" spans="1:5">
      <c r="A271" s="194" t="s">
        <v>717</v>
      </c>
      <c r="B271" s="196" t="s">
        <v>718</v>
      </c>
      <c r="C271" s="197"/>
      <c r="D271" s="197">
        <f>SUM(D272:D281)</f>
        <v>0</v>
      </c>
      <c r="E271" s="204"/>
    </row>
    <row r="272" ht="25" customHeight="1" spans="1:5">
      <c r="A272" s="198" t="s">
        <v>719</v>
      </c>
      <c r="B272" s="183" t="s">
        <v>720</v>
      </c>
      <c r="C272" s="184"/>
      <c r="D272" s="184"/>
      <c r="E272" s="189"/>
    </row>
    <row r="273" ht="25" customHeight="1" spans="1:5">
      <c r="A273" s="198" t="s">
        <v>721</v>
      </c>
      <c r="B273" s="183" t="s">
        <v>242</v>
      </c>
      <c r="C273" s="184"/>
      <c r="D273" s="184"/>
      <c r="E273" s="189"/>
    </row>
    <row r="274" ht="25" customHeight="1" spans="1:5">
      <c r="A274" s="198" t="s">
        <v>722</v>
      </c>
      <c r="B274" s="183" t="s">
        <v>243</v>
      </c>
      <c r="C274" s="184"/>
      <c r="D274" s="184"/>
      <c r="E274" s="189"/>
    </row>
    <row r="275" ht="25" customHeight="1" spans="1:5">
      <c r="A275" s="198" t="s">
        <v>723</v>
      </c>
      <c r="B275" s="183" t="s">
        <v>244</v>
      </c>
      <c r="C275" s="184"/>
      <c r="D275" s="184"/>
      <c r="E275" s="189"/>
    </row>
    <row r="276" ht="25" customHeight="1" spans="1:5">
      <c r="A276" s="198" t="s">
        <v>724</v>
      </c>
      <c r="B276" s="183" t="s">
        <v>245</v>
      </c>
      <c r="C276" s="184"/>
      <c r="D276" s="184"/>
      <c r="E276" s="189"/>
    </row>
    <row r="277" ht="25" customHeight="1" spans="1:5">
      <c r="A277" s="198" t="s">
        <v>725</v>
      </c>
      <c r="B277" s="183" t="s">
        <v>246</v>
      </c>
      <c r="C277" s="184"/>
      <c r="D277" s="184"/>
      <c r="E277" s="189"/>
    </row>
    <row r="278" ht="25" customHeight="1" spans="1:5">
      <c r="A278" s="198" t="s">
        <v>726</v>
      </c>
      <c r="B278" s="183" t="s">
        <v>247</v>
      </c>
      <c r="C278" s="184"/>
      <c r="D278" s="184"/>
      <c r="E278" s="189"/>
    </row>
    <row r="279" ht="25" customHeight="1" spans="1:5">
      <c r="A279" s="198" t="s">
        <v>727</v>
      </c>
      <c r="B279" s="183" t="s">
        <v>248</v>
      </c>
      <c r="C279" s="184"/>
      <c r="D279" s="184"/>
      <c r="E279" s="189"/>
    </row>
    <row r="280" ht="25" customHeight="1" spans="1:5">
      <c r="A280" s="198" t="s">
        <v>728</v>
      </c>
      <c r="B280" s="183" t="s">
        <v>249</v>
      </c>
      <c r="C280" s="184"/>
      <c r="D280" s="184"/>
      <c r="E280" s="189"/>
    </row>
    <row r="281" ht="25" customHeight="1" spans="1:5">
      <c r="A281" s="198" t="s">
        <v>729</v>
      </c>
      <c r="B281" s="183" t="s">
        <v>730</v>
      </c>
      <c r="C281" s="184"/>
      <c r="D281" s="184"/>
      <c r="E281" s="189"/>
    </row>
    <row r="282" ht="25" customHeight="1" spans="1:5">
      <c r="A282" s="198" t="s">
        <v>731</v>
      </c>
      <c r="B282" s="199" t="s">
        <v>732</v>
      </c>
      <c r="C282" s="184">
        <f>C283</f>
        <v>952</v>
      </c>
      <c r="D282" s="184">
        <f>D283</f>
        <v>706</v>
      </c>
      <c r="E282" s="189">
        <f t="shared" si="1"/>
        <v>-0.258</v>
      </c>
    </row>
    <row r="283" ht="25" customHeight="1" spans="1:5">
      <c r="A283" s="198" t="s">
        <v>733</v>
      </c>
      <c r="B283" s="183" t="s">
        <v>734</v>
      </c>
      <c r="C283" s="184">
        <v>952</v>
      </c>
      <c r="D283" s="184">
        <v>706</v>
      </c>
      <c r="E283" s="189">
        <f t="shared" si="1"/>
        <v>-0.258</v>
      </c>
    </row>
    <row r="284" ht="25" customHeight="1" spans="1:5">
      <c r="A284" s="200" t="s">
        <v>735</v>
      </c>
      <c r="B284" s="199" t="s">
        <v>736</v>
      </c>
      <c r="C284" s="115">
        <f>C285</f>
        <v>17800</v>
      </c>
      <c r="D284" s="115">
        <f>D285</f>
        <v>4500</v>
      </c>
      <c r="E284" s="188">
        <f t="shared" si="1"/>
        <v>-0.747</v>
      </c>
    </row>
    <row r="285" ht="25" customHeight="1" spans="1:5">
      <c r="A285" s="200" t="s">
        <v>737</v>
      </c>
      <c r="B285" s="183" t="s">
        <v>738</v>
      </c>
      <c r="C285" s="115">
        <v>17800</v>
      </c>
      <c r="D285" s="115">
        <v>4500</v>
      </c>
      <c r="E285" s="188">
        <f t="shared" si="1"/>
        <v>-0.747</v>
      </c>
    </row>
    <row r="286" ht="25" customHeight="1" spans="1:5">
      <c r="A286" s="198" t="s">
        <v>739</v>
      </c>
      <c r="B286" s="199" t="s">
        <v>740</v>
      </c>
      <c r="C286" s="115">
        <v>3086</v>
      </c>
      <c r="D286" s="115">
        <v>197</v>
      </c>
      <c r="E286" s="188">
        <f t="shared" si="1"/>
        <v>-0.936</v>
      </c>
    </row>
    <row r="287" ht="25" customHeight="1" spans="1:5">
      <c r="A287" s="198" t="s">
        <v>741</v>
      </c>
      <c r="B287" s="201" t="s">
        <v>742</v>
      </c>
      <c r="C287" s="145">
        <f>SUM(C288:C289)</f>
        <v>47400</v>
      </c>
      <c r="D287" s="145">
        <f>SUM(D288:D289)</f>
        <v>3700</v>
      </c>
      <c r="E287" s="205">
        <f t="shared" si="1"/>
        <v>-0.922</v>
      </c>
    </row>
    <row r="288" ht="25" customHeight="1" spans="1:5">
      <c r="A288" s="198"/>
      <c r="B288" s="199" t="s">
        <v>743</v>
      </c>
      <c r="C288" s="115">
        <v>2100</v>
      </c>
      <c r="D288" s="115">
        <v>370</v>
      </c>
      <c r="E288" s="188">
        <f t="shared" si="1"/>
        <v>-0.824</v>
      </c>
    </row>
    <row r="289" ht="25" customHeight="1" spans="1:5">
      <c r="A289" s="198"/>
      <c r="B289" s="199" t="s">
        <v>744</v>
      </c>
      <c r="C289" s="115">
        <v>45300</v>
      </c>
      <c r="D289" s="115">
        <v>3330</v>
      </c>
      <c r="E289" s="188">
        <f t="shared" si="1"/>
        <v>-0.926</v>
      </c>
    </row>
    <row r="290" ht="25" customHeight="1" spans="1:5">
      <c r="A290" s="202"/>
      <c r="B290" s="203" t="s">
        <v>133</v>
      </c>
      <c r="C290" s="145">
        <f>SUM(C269:C270,C287)</f>
        <v>123985</v>
      </c>
      <c r="D290" s="145">
        <f>SUM(D269:D270,D287)</f>
        <v>31732</v>
      </c>
      <c r="E290" s="205">
        <f t="shared" si="1"/>
        <v>-0.744</v>
      </c>
    </row>
  </sheetData>
  <mergeCells count="1">
    <mergeCell ref="B1:E1"/>
  </mergeCells>
  <conditionalFormatting sqref="B287">
    <cfRule type="expression" dxfId="1" priority="4" stopIfTrue="1">
      <formula>"len($A:$A)=3"</formula>
    </cfRule>
  </conditionalFormatting>
  <conditionalFormatting sqref="C287">
    <cfRule type="expression" dxfId="1" priority="1" stopIfTrue="1">
      <formula>"len($A:$A)=3"</formula>
    </cfRule>
  </conditionalFormatting>
  <conditionalFormatting sqref="D287">
    <cfRule type="expression" dxfId="1" priority="3" stopIfTrue="1">
      <formula>"len($A:$A)=3"</formula>
    </cfRule>
  </conditionalFormatting>
  <conditionalFormatting sqref="E287">
    <cfRule type="expression" dxfId="1" priority="2"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E16"/>
  <sheetViews>
    <sheetView showGridLines="0" showZeros="0" view="pageBreakPreview" zoomScaleNormal="100" workbookViewId="0">
      <selection activeCell="A16" sqref="A16:D16"/>
    </sheetView>
  </sheetViews>
  <sheetFormatPr defaultColWidth="9" defaultRowHeight="14.25" outlineLevelCol="4"/>
  <cols>
    <col min="1" max="1" width="52.1333333333333" style="149" customWidth="1"/>
    <col min="2" max="4" width="20.6333333333333" customWidth="1"/>
    <col min="5" max="5" width="9" hidden="1" customWidth="1"/>
  </cols>
  <sheetData>
    <row r="1" s="148" customFormat="1" ht="45" customHeight="1" spans="1:5">
      <c r="A1" s="150" t="s">
        <v>745</v>
      </c>
      <c r="B1" s="150"/>
      <c r="C1" s="150"/>
      <c r="D1" s="150"/>
      <c r="E1" s="164"/>
    </row>
    <row r="2" ht="20.1" customHeight="1" spans="1:5">
      <c r="A2" s="151"/>
      <c r="B2" s="152"/>
      <c r="C2" s="153"/>
      <c r="D2" s="153" t="s">
        <v>6</v>
      </c>
      <c r="E2" s="149"/>
    </row>
    <row r="3" ht="45" customHeight="1" spans="1:5">
      <c r="A3" s="96" t="s">
        <v>746</v>
      </c>
      <c r="B3" s="59" t="s">
        <v>177</v>
      </c>
      <c r="C3" s="59" t="s">
        <v>136</v>
      </c>
      <c r="D3" s="59" t="s">
        <v>747</v>
      </c>
      <c r="E3" s="165" t="s">
        <v>12</v>
      </c>
    </row>
    <row r="4" ht="36" customHeight="1" spans="1:5">
      <c r="A4" s="154" t="s">
        <v>263</v>
      </c>
      <c r="B4" s="155"/>
      <c r="C4" s="155"/>
      <c r="D4" s="156"/>
      <c r="E4" s="166" t="str">
        <f>IF(A4&lt;&gt;"",IF(SUM(B4:C4)&lt;&gt;0,"是","否"),"是")</f>
        <v>否</v>
      </c>
    </row>
    <row r="5" ht="36" customHeight="1" spans="1:5">
      <c r="A5" s="154" t="s">
        <v>748</v>
      </c>
      <c r="B5" s="155"/>
      <c r="C5" s="155"/>
      <c r="D5" s="156"/>
      <c r="E5" s="166" t="str">
        <f t="shared" ref="E5:E16" si="0">IF(A5&lt;&gt;"",IF(SUM(B5:C5)&lt;&gt;0,"是","否"),"是")</f>
        <v>否</v>
      </c>
    </row>
    <row r="6" ht="36" customHeight="1" spans="1:5">
      <c r="A6" s="154" t="s">
        <v>314</v>
      </c>
      <c r="B6" s="155"/>
      <c r="C6" s="155"/>
      <c r="D6" s="156"/>
      <c r="E6" s="166" t="str">
        <f t="shared" si="0"/>
        <v>否</v>
      </c>
    </row>
    <row r="7" ht="36" customHeight="1" spans="1:5">
      <c r="A7" s="157" t="s">
        <v>326</v>
      </c>
      <c r="B7" s="155"/>
      <c r="C7" s="155"/>
      <c r="D7" s="156"/>
      <c r="E7" s="167" t="str">
        <f t="shared" si="0"/>
        <v>否</v>
      </c>
    </row>
    <row r="8" ht="36" customHeight="1" spans="1:5">
      <c r="A8" s="154" t="s">
        <v>423</v>
      </c>
      <c r="B8" s="155"/>
      <c r="C8" s="155"/>
      <c r="D8" s="156"/>
      <c r="E8" s="166" t="str">
        <f t="shared" si="0"/>
        <v>否</v>
      </c>
    </row>
    <row r="9" ht="36" customHeight="1" spans="1:5">
      <c r="A9" s="154" t="s">
        <v>465</v>
      </c>
      <c r="B9" s="155"/>
      <c r="C9" s="155"/>
      <c r="D9" s="156"/>
      <c r="E9" s="166" t="str">
        <f t="shared" si="0"/>
        <v>否</v>
      </c>
    </row>
    <row r="10" ht="36" customHeight="1" spans="1:5">
      <c r="A10" s="157" t="s">
        <v>548</v>
      </c>
      <c r="B10" s="155"/>
      <c r="C10" s="155"/>
      <c r="D10" s="156"/>
      <c r="E10" s="167" t="str">
        <f t="shared" si="0"/>
        <v>否</v>
      </c>
    </row>
    <row r="11" ht="36" customHeight="1" spans="1:5">
      <c r="A11" s="154" t="s">
        <v>555</v>
      </c>
      <c r="B11" s="155"/>
      <c r="C11" s="155"/>
      <c r="D11" s="156"/>
      <c r="E11" s="166" t="str">
        <f t="shared" si="0"/>
        <v>否</v>
      </c>
    </row>
    <row r="12" ht="36" customHeight="1" spans="1:5">
      <c r="A12" s="157" t="s">
        <v>607</v>
      </c>
      <c r="B12" s="155"/>
      <c r="C12" s="155"/>
      <c r="D12" s="156"/>
      <c r="E12" s="167" t="str">
        <f t="shared" si="0"/>
        <v>否</v>
      </c>
    </row>
    <row r="13" ht="36" customHeight="1" spans="1:5">
      <c r="A13" s="157" t="s">
        <v>641</v>
      </c>
      <c r="B13" s="155"/>
      <c r="C13" s="155"/>
      <c r="D13" s="156"/>
      <c r="E13" s="167" t="str">
        <f t="shared" si="0"/>
        <v>否</v>
      </c>
    </row>
    <row r="14" ht="36" customHeight="1" spans="1:5">
      <c r="A14" s="157" t="s">
        <v>674</v>
      </c>
      <c r="B14" s="155"/>
      <c r="C14" s="155"/>
      <c r="D14" s="156"/>
      <c r="E14" s="167" t="str">
        <f t="shared" si="0"/>
        <v>否</v>
      </c>
    </row>
    <row r="15" ht="36" customHeight="1" spans="1:5">
      <c r="A15" s="158" t="s">
        <v>749</v>
      </c>
      <c r="B15" s="159"/>
      <c r="C15" s="159"/>
      <c r="D15" s="160"/>
      <c r="E15" s="166" t="str">
        <f t="shared" si="0"/>
        <v>否</v>
      </c>
    </row>
    <row r="16" ht="36" customHeight="1" spans="1:5">
      <c r="A16" s="161" t="s">
        <v>750</v>
      </c>
      <c r="B16" s="162"/>
      <c r="C16" s="162"/>
      <c r="D16" s="163"/>
      <c r="E16" s="166" t="str">
        <f t="shared" si="0"/>
        <v>否</v>
      </c>
    </row>
  </sheetData>
  <mergeCells count="2">
    <mergeCell ref="A1:D1"/>
    <mergeCell ref="A16:D16"/>
  </mergeCells>
  <conditionalFormatting sqref="E16">
    <cfRule type="cellIs" dxfId="2" priority="2" stopIfTrue="1" operator="lessThan">
      <formula>0</formula>
    </cfRule>
    <cfRule type="cellIs" dxfId="2" priority="1" stopIfTrue="1" operator="lessThan">
      <formula>0</formula>
    </cfRule>
  </conditionalFormatting>
  <conditionalFormatting sqref="E4:E15">
    <cfRule type="cellIs" dxfId="2" priority="4" stopIfTrue="1" operator="lessThan">
      <formula>0</formula>
    </cfRule>
  </conditionalFormatting>
  <conditionalFormatting sqref="E13:E15">
    <cfRule type="cellIs" dxfId="2" priority="3"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docProps/app.xml><?xml version="1.0" encoding="utf-8"?>
<Properties xmlns="http://schemas.openxmlformats.org/officeDocument/2006/extended-properties" xmlns:vt="http://schemas.openxmlformats.org/officeDocument/2006/docPropsVTypes">
  <Company>云南省财政厅</Company>
  <Application>Microsoft Excel</Application>
  <HeadingPairs>
    <vt:vector size="2" baseType="variant">
      <vt:variant>
        <vt:lpstr>工作表</vt:lpstr>
      </vt:variant>
      <vt:variant>
        <vt:i4>21</vt:i4>
      </vt:variant>
    </vt:vector>
  </HeadingPairs>
  <TitlesOfParts>
    <vt:vector size="21" baseType="lpstr">
      <vt:lpstr>封面</vt:lpstr>
      <vt:lpstr>1-1易门县一般公共预算收入情况表</vt:lpstr>
      <vt:lpstr>1-2易门县一般公共预算支出情况表</vt:lpstr>
      <vt:lpstr>1-3易门县一般公共预算基本支出情况表（公开到款级）</vt:lpstr>
      <vt:lpstr>1-4 易门县税收返还和转移支付预算表</vt:lpstr>
      <vt:lpstr>1-5易门县“三公”经费预算财政拨款情况统计表</vt:lpstr>
      <vt:lpstr>2-1易门县政府性基金预算收入情况表</vt:lpstr>
      <vt:lpstr>2-2易门县政府性基金预算支出情况表</vt:lpstr>
      <vt:lpstr>2-3 2024年易门县本级政府性基金支出表(县对下转移支付)</vt:lpstr>
      <vt:lpstr>3-1易门县国有资本经营收入预算情况表</vt:lpstr>
      <vt:lpstr>3-2易门县国有资本经营支出预算情况表</vt:lpstr>
      <vt:lpstr>3-3 易门县国有资本经营预算转移支付表 （分地区）</vt:lpstr>
      <vt:lpstr>3-4 易门县国有资本经营预算转移支付表（分项目）</vt:lpstr>
      <vt:lpstr>4-1易门县社会保险基金收入预算情况表</vt:lpstr>
      <vt:lpstr>4-2易门县社会保险基金支出预算情况表</vt:lpstr>
      <vt:lpstr>5-1   2025年地方政府债务限额及余额预算情况表</vt:lpstr>
      <vt:lpstr>5-2  易门县2025年地方政府一般债务余额情况表</vt:lpstr>
      <vt:lpstr>5-3 易门县2025年地方政府专项债务余额情况表</vt:lpstr>
      <vt:lpstr>5-4 易门县地方政府债券发行及还本付息情况表</vt:lpstr>
      <vt:lpstr>5-5 易门县2026年地方政府债务限额提前下达情况表</vt:lpstr>
      <vt:lpstr>5-6 2026年年初新增地方政府债券资金安排表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段中杰</dc:creator>
  <cp:lastModifiedBy>kylin</cp:lastModifiedBy>
  <dcterms:created xsi:type="dcterms:W3CDTF">2006-09-16T08:00:00Z</dcterms:created>
  <cp:lastPrinted>2020-05-07T18:46:00Z</cp:lastPrinted>
  <dcterms:modified xsi:type="dcterms:W3CDTF">2026-03-02T14:56:34Z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2052-12.8.2.17863</vt:lpwstr>
  </property>
  <property fmtid="{D5CDD505-2E9C-101B-9397-08002B2CF9AE}" pid="3" name="ICV">
    <vt:lpwstr>8895B11392EB4844A26DC380EAA9A513</vt:lpwstr>
  </property>
</Properties>
</file>