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 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对下转移支付预算表09-1" sheetId="13" r:id="rId13"/>
    <sheet name="对下转移支付绩效目标表09-2" sheetId="14" r:id="rId14"/>
    <sheet name="新增资产配置表10" sheetId="15" r:id="rId15"/>
    <sheet name="上级补助项目支出预算表11" sheetId="16" r:id="rId16"/>
    <sheet name="部门项目中期规划预算表12"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<sst xmlns="http://schemas.openxmlformats.org/spreadsheetml/2006/main" count="980" uniqueCount="373">
  <si>
    <t>预算01-1表</t>
  </si>
  <si>
    <t>2026年部门财务收支预算总表</t>
  </si>
  <si>
    <t>单位:元</t>
  </si>
  <si>
    <t>收        入</t>
  </si>
  <si>
    <t>支        出</t>
  </si>
  <si>
    <t>项      目</t>
  </si>
  <si>
    <t>预算数</t>
  </si>
  <si>
    <t>项目（按功能分类）</t>
  </si>
  <si>
    <t>一、一般公共预算拨款收入</t>
  </si>
  <si>
    <t>二、政府性基金预算拨款收入</t>
  </si>
  <si>
    <t>三、国有资本经营预算拨款收入</t>
  </si>
  <si>
    <t>四、财政专户管理资金收入</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</si>
  <si>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</si>
  <si>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</si>
  <si>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</si>
  <si>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</si>
  <si>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</si>
  <si>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</si>
  <si>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</si>
  <si>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</si>
  <si>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</si>
  <si>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</si>
  <si>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</si>
  <si>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</si>
  <si>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</si>
  <si>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</si>
  <si>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</si>
  <si>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</si>
  <si>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</si>
  <si>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单位：元</t>
  </si>
  <si>
    <t>部门（单位）编码</t>
  </si>
  <si>
    <t>部门（单位）名称</t>
  </si>
  <si>
    <t>合计</t>
  </si>
  <si>
    <t>本年收入</t>
  </si>
  <si>
    <t>小计</t>
  </si>
  <si>
    <t>一般公共预算</t>
  </si>
  <si>
    <t>政府性基金预算</t>
  </si>
  <si>
    <t>国有资本经营预算</t>
  </si>
  <si>
    <t>财政专户管理资金</t>
  </si>
  <si>
    <t>单位资金收入</t>
  </si>
  <si>
    <t>使用非财政拨款结余</t>
  </si>
  <si>
    <t>事业收入</t>
  </si>
  <si>
    <t>事业单位经营收入</t>
  </si>
  <si>
    <t>上级补助收入</t>
  </si>
  <si>
    <t>附属单位上缴收入</t>
  </si>
  <si>
    <t>其他收入</t>
  </si>
  <si>
    <t>1</t>
  </si>
  <si>
    <t>2</t>
  </si>
  <si>
    <t>3</t>
  </si>
  <si>
    <t>4</t>
  </si>
  <si>
    <t>5</t>
  </si>
  <si>
    <t>6</t>
  </si>
  <si>
    <t>7</t>
  </si>
  <si>
    <t>8</t>
  </si>
  <si>
    <t>9</t>
  </si>
  <si>
    <t>344</t>
  </si>
  <si>
    <t>易门县检验检测所</t>
  </si>
  <si>
    <t>344001</t>
  </si>
  <si>
    <t>预算01-3表</t>
  </si>
  <si>
    <t>2026年部门支出预算表</t>
  </si>
  <si>
    <t>科目编码</t>
  </si>
  <si>
    <t>科目名称</t>
  </si>
  <si>
    <t>财政专户管理的支出</t>
  </si>
  <si>
    <t>单位资金</t>
  </si>
  <si>
    <t>基本支出</t>
  </si>
  <si>
    <t>项目支出</t>
  </si>
  <si>
    <t>事业支出</t>
  </si>
  <si>
    <t>事业单位经营支出</t>
  </si>
  <si>
    <t>上级补助支出</t>
  </si>
  <si>
    <t>附属单位补助支出</t>
  </si>
  <si>
    <t>其他支出</t>
  </si>
  <si>
    <t>10</t>
  </si>
  <si>
    <t>201</t>
  </si>
  <si>
    <t>一般公共服务支出</t>
  </si>
  <si>
    <t>20138</t>
  </si>
  <si>
    <t>市场监督管理事务</t>
  </si>
  <si>
    <t>2013850</t>
  </si>
  <si>
    <t>事业运行</t>
  </si>
  <si>
    <t>208</t>
  </si>
  <si>
    <t>社会保障和就业支出</t>
  </si>
  <si>
    <t>20805</t>
  </si>
  <si>
    <t>行政事业单位养老支出</t>
  </si>
  <si>
    <t>2080505</t>
  </si>
  <si>
    <t>机关事业单位基本养老保险缴费支出</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</si>
  <si>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</si>
  <si>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</si>
  <si>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</si>
  <si>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</si>
  <si>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</si>
  <si>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</si>
  <si>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</si>
  <si>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</si>
  <si>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</si>
  <si>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</si>
  <si>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</si>
  <si>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</si>
  <si>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</si>
  <si>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</si>
  <si>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</si>
  <si>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</si>
  <si>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2210203</t>
  </si>
  <si>
    <t>购房补贴</t>
  </si>
  <si>
    <t>合  计</t>
  </si>
  <si>
    <t>预算02-1表</t>
  </si>
  <si>
    <t>2026年部门财政拨款收支预算总表</t>
  </si>
  <si>
    <t>支出功能分类科目</t>
  </si>
  <si>
    <t>一、本年收入</t>
  </si>
  <si>
    <t>一、本年支出</t>
  </si>
  <si>
    <t>（一）一般公共预算拨款</t>
  </si>
  <si>
    <t>（二）政府性基金预算拨款</t>
  </si>
  <si>
    <t>（三）国有资本经营预算拨款</t>
  </si>
  <si>
    <t>二、上年结转</t>
  </si>
  <si>
    <t>二、年终结转结余</t>
  </si>
  <si>
    <t>收入总计</t>
  </si>
  <si>
    <t>支出总计</t>
  </si>
  <si>
    <t>预算02-2表</t>
  </si>
  <si>
    <t>2026年一般公共预算支出预算表（按功能科目分类）</t>
  </si>
  <si>
    <t>部门预算支出功能分类科目</t>
  </si>
  <si>
    <t>人员经费</t>
  </si>
  <si>
    <t>公用经费</t>
  </si>
  <si>
    <t>预算03表</t>
  </si>
  <si>
    <t>2026年一般公共预算“三公”经费支出预算表</t>
  </si>
  <si>
    <t>“三公”经费合计</t>
  </si>
  <si>
    <t>因公出国（境）费</t>
  </si>
  <si>
    <t>公务用车购置及运行费</t>
  </si>
  <si>
    <t>公务接待费</t>
  </si>
  <si>
    <t>公务用车购置费</t>
  </si>
  <si>
    <t>公务用车运行费</t>
  </si>
  <si>
    <t>预算04表</t>
  </si>
  <si>
    <t>2026年部门基本支出预算表</t>
  </si>
  <si>
    <t>单位名称</t>
  </si>
  <si>
    <t>项目代码</t>
  </si>
  <si>
    <t>项目名称</t>
  </si>
  <si>
    <t>功能科目编码</t>
  </si>
  <si>
    <t>功能科目名称</t>
  </si>
  <si>
    <t>经济科目部门</t>
  </si>
  <si>
    <t>经济科目名称</t>
  </si>
  <si>
    <t>资金来源</t>
  </si>
  <si>
    <t>财政拨款结转结余</t>
  </si>
  <si>
    <t>总计</t>
  </si>
  <si>
    <t>一般公共预算资金</t>
  </si>
  <si>
    <t>全年数</t>
  </si>
  <si>
    <t>已提前安排</t>
  </si>
  <si>
    <t>抵扣上年垫付资金</t>
  </si>
  <si>
    <t>本次下达</t>
  </si>
  <si>
    <t>另文下达</t>
  </si>
  <si>
    <t>530425251100003652768</t>
  </si>
  <si>
    <t>事业人员支出工资</t>
  </si>
  <si>
    <t>30101</t>
  </si>
  <si>
    <t>基本工资</t>
  </si>
  <si>
    <t>30102</t>
  </si>
  <si>
    <t>津贴补贴</t>
  </si>
  <si>
    <t>30103</t>
  </si>
  <si>
    <t>奖金</t>
  </si>
  <si>
    <t>30107</t>
  </si>
  <si>
    <t>绩效工资</t>
  </si>
  <si>
    <t>530425251100003652771</t>
  </si>
  <si>
    <t>30113</t>
  </si>
  <si>
    <t>530425251100003652783</t>
  </si>
  <si>
    <t>规范后奖励性绩效工资</t>
  </si>
  <si>
    <t>530425251100003652784</t>
  </si>
  <si>
    <t>社会保障缴费</t>
  </si>
  <si>
    <t>30112</t>
  </si>
  <si>
    <t>其他社会保障缴费</t>
  </si>
  <si>
    <t>30108</t>
  </si>
  <si>
    <t>机关事业单位基本养老保险缴费</t>
  </si>
  <si>
    <t>30110</t>
  </si>
  <si>
    <t>职工基本医疗保险缴费</t>
  </si>
  <si>
    <t>30111</t>
  </si>
  <si>
    <t>公务员医疗补助缴费</t>
  </si>
  <si>
    <t>530425251100003652786</t>
  </si>
  <si>
    <t>30217</t>
  </si>
  <si>
    <t>530425251100003652791</t>
  </si>
  <si>
    <t>一般公用经费</t>
  </si>
  <si>
    <t>30201</t>
  </si>
  <si>
    <t>办公费</t>
  </si>
  <si>
    <t>30205</t>
  </si>
  <si>
    <t>水费</t>
  </si>
  <si>
    <t>30206</t>
  </si>
  <si>
    <t>电费</t>
  </si>
  <si>
    <t>30211</t>
  </si>
  <si>
    <t>差旅费</t>
  </si>
  <si>
    <t>30239</t>
  </si>
  <si>
    <t>其他交通费用</t>
  </si>
  <si>
    <t>30299</t>
  </si>
  <si>
    <t>其他商品和服务支出</t>
  </si>
  <si>
    <t>530425251100003652796</t>
  </si>
  <si>
    <t>工会经费</t>
  </si>
  <si>
    <t>30228</t>
  </si>
  <si>
    <t>预算05-1表</t>
  </si>
  <si>
    <t>2026年部门项目支出预算表</t>
  </si>
  <si>
    <t>项目分类</t>
  </si>
  <si>
    <t>项目单位</t>
  </si>
  <si>
    <t>经济科目编码</t>
  </si>
  <si>
    <t>本年拨款</t>
  </si>
  <si>
    <t>其中：本次下达</t>
  </si>
  <si>
    <t>检测经营性收入专项资金</t>
  </si>
  <si>
    <t>311 专项业务类</t>
  </si>
  <si>
    <t>530425261100004874240</t>
  </si>
  <si>
    <t>30218</t>
  </si>
  <si>
    <t>专用材料费</t>
  </si>
  <si>
    <t>农产品质量安全监测项目资金</t>
  </si>
  <si>
    <t>530425261100004872367</t>
  </si>
  <si>
    <t>食品药品安全监测项目资金</t>
  </si>
  <si>
    <t>530425261100004873747</t>
  </si>
  <si>
    <t>食用菌产业技术研究项目资金</t>
  </si>
  <si>
    <t>530425261100004874051</t>
  </si>
  <si>
    <t>驻村工作队员生活补助经费</t>
  </si>
  <si>
    <t>312 民生类</t>
  </si>
  <si>
    <t>530425261100004874641</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</si>
  <si>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</si>
  <si>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</si>
  <si>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</si>
  <si>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</si>
  <si>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</si>
  <si>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</si>
  <si>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</si>
  <si>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</si>
  <si>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</si>
  <si>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</si>
  <si>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</si>
  <si>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</si>
  <si>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通过此项目品种研究。开展食用菌种质资源收集与优良品种选育研究，建立种质资源库，筛选适合本地种植的高产、优质、抗逆性强的品种。栽培技术研究。加强食用菌质量安全检测技术研究，确保食用菌产品质量安全。分月用款计划和支出目标（一）第一季度。支出5万元，资金使用进度50%。（二）第二季度。支出2万元，合计支出7万元，资金使用进度70%。（三）第三季度。支出2万元，合计支出9万元，资金使用进度90%。（四）第四季度。支出1万元，合计支出10万元，资金使用进度100%。（一）经济效益：通过食用菌新品种的培育和推广、栽培技术的改进等措施，提高食用菌的产量和品质，降低生产成本，提高生产效益，为易门县食用菌产业的发展带来显著的经济效益。（二）社会效益：通过加强食用菌质量安全检测技术研究，确保食用菌产品的质量安全，为消费者提供安全、优质的食用菌产品，保障人民群众的身体健康。同时，通过培养食用菌产业技术人才，为产业发展提供人才支撑，促进就业和农民增收，具有良好的社会效益。（三）生态效益：食用菌产业是一种生态环保型产业，通过推广食用菌栽培技术，可以充分利用农业废弃物，减少环境污染，实现资源的循环利用，具有良好的生态效益。</t>
  </si>
  <si>
    <t>产出指标</t>
  </si>
  <si>
    <t>数量指标</t>
  </si>
  <si>
    <t>产品检测监测材料费</t>
  </si>
  <si>
    <t>&gt;</t>
  </si>
  <si>
    <t>100</t>
  </si>
  <si>
    <t>%</t>
  </si>
  <si>
    <t>定量指标</t>
  </si>
  <si>
    <t>监测监测相关材料。本项目2025年度预算金额10万元，项目资金全额申请县财政支持。其中：项目启动资金1万元、设备仪器及实验材料购置费用5万元、技术合作交流费用2万元、科研人员培训费用1万元、其他费用1万元</t>
  </si>
  <si>
    <t>质量指标</t>
  </si>
  <si>
    <t>检测监测材料验收合格率</t>
  </si>
  <si>
    <t>（一）品种研究。开展食用菌种质资源收集与优良品种选育研究，建立种质资源库，筛选适合本地种植的高产、优质、抗逆性强的品种。（二）栽培技术研究。深入研究食用菌高效栽培技术，包括培养基配方优化、栽培环境调控、病虫害绿色防控等。（三）深加工技术研发。探索食用菌鲜、干制、腌制、提取等加工工艺，开发新型食用菌产品，提高产品附加值。组织技术人员开展工艺试验与产品研发试制，与企业合作进行中试生产与市场推广。</t>
  </si>
  <si>
    <t>时效指标</t>
  </si>
  <si>
    <t>完成食用菌产业技术项目建设</t>
  </si>
  <si>
    <t>&gt;=</t>
  </si>
  <si>
    <t>分</t>
  </si>
  <si>
    <t>（一）项目筹备阶段。完成科研项目的前期调研和方案设计，购置科研设备仪器及实验材料，组织科研人员参加技术培训。（二）研究实施阶段。按照研究方案，推进科研项目的实施。（三）成果优化与推广阶段。得100分</t>
  </si>
  <si>
    <t>效益指标</t>
  </si>
  <si>
    <t>社会效益</t>
  </si>
  <si>
    <t>提升食用菌专业栽培水平助力产业发展</t>
  </si>
  <si>
    <t>项目绩效目标围绕经济效益（提高产量品质、降成本增效益）、社会效益（保障产品安全、培养人才、促就业增收）、生态效益（资源循环利用）设定，与项目的品种、栽培、加工、检测等研究内容紧密关联，方向明确。项目各项研究工作均以提升产业整体效益为导向，从技术层面直接作用于产业各环节，绩效目标与产业发展需求高度契合，能有效促进我县食用菌产业的健康发展。</t>
  </si>
  <si>
    <t>满意度指标</t>
  </si>
  <si>
    <t>服务对象满意度</t>
  </si>
  <si>
    <t>完成产业技术研究，促进经济和对象满意。</t>
  </si>
  <si>
    <t>签订的《合作框架协议》及《补充协议》，聚焦乙方受甲方委托开展的食品、农产品抽样及农产品中农药残留胶体金免疫层析快检业务，旨在通过规范业务流程、强化资源配置、提升服务质量，实现乙方经营性收入增长，增强区域检验检测服务能力，保障食品、农产品质量安全。</t>
  </si>
  <si>
    <t>农产品质量按监测工作完成数</t>
  </si>
  <si>
    <t>=</t>
  </si>
  <si>
    <t>298</t>
  </si>
  <si>
    <t>次</t>
  </si>
  <si>
    <t>完成农产品质量安全监测496批次得100分，完成率100%，得满分；完成率介于60% (含)至100%之间，完成率＜60%，不得分,完成率=实际完成值/目标值*100%。</t>
  </si>
  <si>
    <t>农产品质量安全监测合格率</t>
  </si>
  <si>
    <t>完成农产品检测496批次，合格率不得低于省市农产品检测合格率水平，低于省市规定农产品检测率水平不得分，达到省市农产品质量合格率得100分。</t>
  </si>
  <si>
    <t>农产品质量安全监测工作完成率</t>
  </si>
  <si>
    <t>完成496批次得100分，低于298批次，不得分；完成397-496批次，得分80-90%；</t>
  </si>
  <si>
    <t>保障农产品质量安全</t>
  </si>
  <si>
    <t>通过随机抽查、问卷调查、数据评估方式确定辖区内农产品质量安全；指标值达到省市县规定水平的100分；分值80分以下得60分；85-90得80分；95分以上得90分。</t>
  </si>
  <si>
    <t>群众满意度</t>
  </si>
  <si>
    <t>95</t>
  </si>
  <si>
    <t>群众对辖区内食用农产品质量安全监测满意率得100分；基本满意70分；较满意90分；一般80分，不满意不得分。</t>
  </si>
  <si>
    <t>根据省、市食品安全考核目标任务要求，对标对表完成2批次/千人农产品质量安全监测考核目标任务，易门县农产品质量安全监测任务数为298批次（按年末易门县常住人口14.9万人计算），按600元/批次标准申请财政预算资金17.88万元，由易门县检验检测所完成县本级监测任务数。</t>
  </si>
  <si>
    <t>农产品质量按监测工作完成率指标</t>
  </si>
  <si>
    <t>易门县2025年农产品质量安全监测任务298批次（按2023年末易门县常住人口14.9万人、2.0批次/千人计算），按600元/批次样品预算，本项目计划安排资金17.88万元。</t>
  </si>
  <si>
    <t>农产品质量安全监测合格率指标</t>
  </si>
  <si>
    <t>完成298批次农产品检测，合格率率低于95%不得分；全部合格得100分。</t>
  </si>
  <si>
    <t>农产品质量安全监测工作完成率指标</t>
  </si>
  <si>
    <t>完成298批次农产品质量安全监测。</t>
  </si>
  <si>
    <t>辖区内农产品质量安全，无重大事故发生。</t>
  </si>
  <si>
    <t>群众满意和检测人员满意度</t>
  </si>
  <si>
    <t>90</t>
  </si>
  <si>
    <t>群众对辖区内食用农产品质量安全监测满意率不得低于90分；</t>
  </si>
  <si>
    <t>完成项目所需设备、试剂的检查与准备，组织人员培训，制定详细的抽样计划和检测方案;进行食品药品抽样，并开展检测工作，对样品中的各项指标进行检测）。对检测数据进行整理、分析，对发现的问题产品进行追溯和复查，确定问题根源。汇总全年检测数据形成报告，向县委、县政府及相关监管部门反馈结果，同时总结项目经验，为后续工作改进提供依据。
本项目计划安排资金20万元。资金构成明细如下：
1. 设备与物资采购费用：80000元。
2. 样品抽样费用：50000元。
3. 样品检测费用：45000元。
4. 检测人员培训费用：15000元。
5. 其他费用：10000元。</t>
  </si>
  <si>
    <t>食品药品安全快检任务数</t>
  </si>
  <si>
    <t>240</t>
  </si>
  <si>
    <t>个</t>
  </si>
  <si>
    <t>完成240批次食品药品快检任务，确保辖区内无食品药品安全事故发生。筹备启动阶段）。完成项目所需设备、试剂的检查与准备，组织人员培训，制定详细的抽样计划和检测方案。（二）抽样检测阶段。进行食品药品抽样，并开展检测工作，对样品中的各项指标进行检测分析。（三）数据处理与问题追踪阶段</t>
  </si>
  <si>
    <t>食品药品质量安全快速监测合格率</t>
  </si>
  <si>
    <t>根据《玉溪市人民政府办公室关于印发玉溪市创建国家食品安全示范城市工作方案的通知》（玉政办发〔2023〕16号）和省、市食品安全考核目标任务要求，对标对表完成2批次/千人，易门县检验检测所完成县本级监测任务数240批次，合格率不得低于98%.</t>
  </si>
  <si>
    <t>食品药品快速监测完成及时性</t>
  </si>
  <si>
    <t>根据《玉溪市人民政府办公室关于印发玉溪市创建国家食品安全示范城市工作方案的通知》（玉政办发〔2023〕16号）和省、市食品安全考核目标任务要求，对标对表完成2批次/千人农产品质量安全监测考核目标任务，完成.（一）第一季度。支出4万元，资金使用进度20%。
（二）第二季度。支出6万元，合计支出10万元，资金使用进度50%。
（三）第三季度。支出8万元，合计支出18万元，资金使用进度</t>
  </si>
  <si>
    <t>经济效益</t>
  </si>
  <si>
    <t>购买样品试验试剂按每批次600元标准，产生一定经济效益</t>
  </si>
  <si>
    <t>600</t>
  </si>
  <si>
    <t>元</t>
  </si>
  <si>
    <t>根据《玉溪市人民政府办公室关于印发玉溪市创建国家食品安全示范城市工作方案的通知》（玉政办发〔2023〕16号）和省、市食品安全考核目标任务要求，对标对表完成2批次/千人农产品质量安全监测考核目标任务</t>
  </si>
  <si>
    <t>受益人员满意度</t>
  </si>
  <si>
    <t>根据《玉溪市人民政府办公室关于印发玉溪市创建国家食品安全示范城市工作方案的通知》（玉政办发〔2023〕16号）和省、市食品安全考核目标任务要求，对标对表完成2批次/千人，合格率达98%以上，群众及服务对象满意率达100%</t>
  </si>
  <si>
    <t>按规定可参照差旅费中伙食补助费准，按照实际驻村天数报销补助。</t>
  </si>
  <si>
    <t>驻村工作队队员补助费</t>
  </si>
  <si>
    <t>万元/人</t>
  </si>
  <si>
    <t>反映驻村工作队员补助经费。</t>
  </si>
  <si>
    <t>驻村工作队员补助人数</t>
  </si>
  <si>
    <t>01</t>
  </si>
  <si>
    <t>人</t>
  </si>
  <si>
    <t>反映驻村队员补助认定的准确性情况。</t>
  </si>
  <si>
    <t>驻村工作队员补助费发放及时率</t>
  </si>
  <si>
    <t>反映发放单位及时发放补助资金的情况。
发放及时率=在时限内发放资金/应发放资金*100%</t>
  </si>
  <si>
    <t>驻村工作队员的生活状况改善</t>
  </si>
  <si>
    <t>有效</t>
  </si>
  <si>
    <t>定性指标</t>
  </si>
  <si>
    <t>保障驻村工作队员稳定，补助促进驻村工作队员生活状况改善的情况。</t>
  </si>
  <si>
    <t>驻村工作队员满意度</t>
  </si>
  <si>
    <t>反映驻村工作队员的满意程度，形成问卷进行抽样调查</t>
  </si>
  <si>
    <t>预算06表</t>
  </si>
  <si>
    <t>2026年部门政府性基金预算支出预算表</t>
  </si>
  <si>
    <t>政府性基金预算支出</t>
  </si>
  <si>
    <t>备注：本表无数据</t>
  </si>
  <si>
    <t>预算07表</t>
  </si>
  <si>
    <t>2026年部门政府采购预算表</t>
  </si>
  <si>
    <t>预算项目</t>
  </si>
  <si>
    <t>采购项目</t>
  </si>
  <si>
    <t>采购品目</t>
  </si>
  <si>
    <t>计量单位</t>
  </si>
  <si>
    <t>数量</t>
  </si>
  <si>
    <t>面向中小企业预留资金</t>
  </si>
  <si>
    <t>单位名称（项目名称）</t>
  </si>
  <si>
    <t>政府性基金</t>
  </si>
  <si>
    <t>国有资本经营预算资金</t>
  </si>
  <si>
    <t>单位自筹</t>
  </si>
  <si>
    <t>饮水机</t>
  </si>
  <si>
    <t>A3黑白打印机</t>
  </si>
  <si>
    <t>小茶几</t>
  </si>
  <si>
    <t>公务用车车辆燃油费</t>
  </si>
  <si>
    <t>公务用车保险费</t>
  </si>
  <si>
    <t>公务用车维修费</t>
  </si>
  <si>
    <t>装订机</t>
  </si>
  <si>
    <t>复印纸</t>
  </si>
  <si>
    <t>多功能一体机</t>
  </si>
  <si>
    <t>平板式计算机</t>
  </si>
  <si>
    <t>书柜</t>
  </si>
  <si>
    <t>便携式计算机</t>
  </si>
  <si>
    <t>扫描仪</t>
  </si>
  <si>
    <t>操作系统</t>
  </si>
  <si>
    <t>三人沙发</t>
  </si>
  <si>
    <t>大茶几</t>
  </si>
  <si>
    <t>碎纸机</t>
  </si>
  <si>
    <t>文件柜</t>
  </si>
  <si>
    <t>A4黑白打印机</t>
  </si>
  <si>
    <t>预算08表</t>
  </si>
  <si>
    <t>2026年部门政府购买服务预算表</t>
  </si>
  <si>
    <t>政府购买服务项目</t>
  </si>
  <si>
    <t>政府购买服务目录</t>
  </si>
  <si>
    <t>政府购买服务指导性目录代码</t>
  </si>
  <si>
    <t>预算09-1表</t>
  </si>
  <si>
    <t>2026年对下转移支付预算表</t>
  </si>
  <si>
    <t>单位名称（项目）</t>
  </si>
  <si>
    <t>地区</t>
  </si>
  <si>
    <t>龙泉街道</t>
  </si>
  <si>
    <t>六街街道</t>
  </si>
  <si>
    <t>绿汁镇</t>
  </si>
  <si>
    <t>铜厂乡</t>
  </si>
  <si>
    <t>十街乡</t>
  </si>
  <si>
    <t>小街乡</t>
  </si>
  <si>
    <t>浦贝乡</t>
  </si>
  <si>
    <t>14</t>
  </si>
  <si>
    <t>预算09-2表</t>
  </si>
  <si>
    <t>2026年对下转移支付绩效目标表</t>
  </si>
  <si>
    <t>预算10表</t>
  </si>
  <si>
    <t>2026年新增资产配置表</t>
  </si>
  <si>
    <t>资产类别</t>
  </si>
  <si>
    <t>资产分类代码.名称</t>
  </si>
  <si>
    <t>资产名称</t>
  </si>
  <si>
    <t>财政部门批复数（元）</t>
  </si>
  <si>
    <t>单价</t>
  </si>
  <si>
    <t>金额</t>
  </si>
  <si>
    <t>预算11表</t>
  </si>
  <si>
    <t>2026年上级补助项目支出预算表</t>
  </si>
  <si>
    <t>上级补助</t>
  </si>
  <si>
    <t>预算12表</t>
  </si>
  <si>
    <t>2026年部门项目支出中期规划预算表</t>
  </si>
  <si>
    <t>项目级次</t>
  </si>
  <si>
    <t>本级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</si>
</sst>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 numFmtId="177" formatCode="hh:mm:ss"/>
    <numFmt numFmtId="178" formatCode="yyyy\-mm\-dd"/>
    <numFmt numFmtId="179" formatCode="yyyy\-mm\-dd\ hh:mm:ss"/>
    <numFmt numFmtId="180" formatCode="#,##0;\-#,##0;;@"/>
  </numFmts>
  <fonts count="39">
    <font>
      <sz val="11"/>
      <color rgb="FF000000"/>
      <name val="宋体"/>
      <charset val="134"/>
      <scheme val="minor"/>
    </font>
    <font>
      <sz val="10"/>
      <name val="宋体"/>
      <charset val="134"/>
    </font>
    <font>
      <sz val="9"/>
      <name val="宋体"/>
      <charset val="134"/>
    </font>
    <font>
      <sz val="27"/>
      <name val="SimSun"/>
      <charset val="134"/>
    </font>
    <font>
      <sz val="10.5"/>
      <name val="SimSun"/>
      <charset val="134"/>
    </font>
    <font>
      <sz val="9"/>
      <name val="SimSun"/>
      <charset val="134"/>
    </font>
    <font>
      <sz val="11"/>
      <name val="SimSun"/>
      <charset val="134"/>
    </font>
    <font>
      <sz val="10.5"/>
      <name val="宋体"/>
      <charset val="134"/>
    </font>
    <font>
      <sz val="11"/>
      <name val="宋体"/>
      <charset val="134"/>
    </font>
    <font>
      <sz val="27"/>
      <name val="宋体"/>
      <charset val="134"/>
    </font>
    <font>
      <sz val="27"/>
      <name val="Calibri"/>
      <charset val="134"/>
    </font>
    <font>
      <b/>
      <sz val="9"/>
      <name val="宋体"/>
      <charset val="134"/>
    </font>
    <font>
      <sz val="27"/>
      <name val="Times New Roman"/>
      <charset val="134"/>
    </font>
    <font>
      <sz val="12"/>
      <name val="SimSun"/>
      <charset val="134"/>
    </font>
    <font>
      <sz val="12"/>
      <name val="宋体"/>
      <charset val="134"/>
    </font>
    <font>
      <sz val="10.5"/>
      <color rgb="FF000000"/>
      <name val="SimSun"/>
      <charset val="134"/>
    </font>
    <font>
      <b/>
      <sz val="11"/>
      <name val="宋体"/>
      <charset val="134"/>
    </font>
    <font>
      <b/>
      <sz val="12"/>
      <name val="宋体"/>
      <charset val="134"/>
    </font>
    <font>
      <b/>
      <sz val="10.5"/>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top"/>
    </xf>
    <xf numFmtId="43" fontId="19" fillId="0" borderId="0" applyFont="0" applyFill="0" applyBorder="0" applyAlignment="0" applyProtection="0">
      <alignment vertical="center"/>
    </xf>
    <xf numFmtId="44" fontId="19" fillId="0" borderId="0" applyFont="0" applyFill="0" applyBorder="0" applyAlignment="0" applyProtection="0">
      <alignment vertical="center"/>
    </xf>
    <xf numFmtId="9" fontId="19" fillId="0" borderId="0" applyFont="0" applyFill="0" applyBorder="0" applyAlignment="0" applyProtection="0">
      <alignment vertical="center"/>
    </xf>
    <xf numFmtId="41" fontId="19" fillId="0" borderId="0" applyFont="0" applyFill="0" applyBorder="0" applyAlignment="0" applyProtection="0">
      <alignment vertical="center"/>
    </xf>
    <xf numFmtId="42" fontId="19"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9" fillId="2" borderId="6"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7" applyNumberFormat="0" applyFill="0" applyAlignment="0" applyProtection="0">
      <alignment vertical="center"/>
    </xf>
    <xf numFmtId="0" fontId="26" fillId="0" borderId="7" applyNumberFormat="0" applyFill="0" applyAlignment="0" applyProtection="0">
      <alignment vertical="center"/>
    </xf>
    <xf numFmtId="0" fontId="27" fillId="0" borderId="8" applyNumberFormat="0" applyFill="0" applyAlignment="0" applyProtection="0">
      <alignment vertical="center"/>
    </xf>
    <xf numFmtId="0" fontId="27" fillId="0" borderId="0" applyNumberFormat="0" applyFill="0" applyBorder="0" applyAlignment="0" applyProtection="0">
      <alignment vertical="center"/>
    </xf>
    <xf numFmtId="0" fontId="28" fillId="3" borderId="9" applyNumberFormat="0" applyAlignment="0" applyProtection="0">
      <alignment vertical="center"/>
    </xf>
    <xf numFmtId="0" fontId="29" fillId="4" borderId="10" applyNumberFormat="0" applyAlignment="0" applyProtection="0">
      <alignment vertical="center"/>
    </xf>
    <xf numFmtId="0" fontId="30" fillId="4" borderId="9" applyNumberFormat="0" applyAlignment="0" applyProtection="0">
      <alignment vertical="center"/>
    </xf>
    <xf numFmtId="0" fontId="31" fillId="5" borderId="11" applyNumberFormat="0" applyAlignment="0" applyProtection="0">
      <alignment vertical="center"/>
    </xf>
    <xf numFmtId="0" fontId="32" fillId="0" borderId="12" applyNumberFormat="0" applyFill="0" applyAlignment="0" applyProtection="0">
      <alignment vertical="center"/>
    </xf>
    <xf numFmtId="0" fontId="33" fillId="0" borderId="13" applyNumberFormat="0" applyFill="0" applyAlignment="0" applyProtection="0">
      <alignment vertical="center"/>
    </xf>
    <xf numFmtId="0" fontId="34" fillId="6" borderId="0" applyNumberFormat="0" applyBorder="0" applyAlignment="0" applyProtection="0">
      <alignment vertical="center"/>
    </xf>
    <xf numFmtId="0" fontId="35" fillId="7" borderId="0" applyNumberFormat="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8"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7" fillId="16" borderId="0" applyNumberFormat="0" applyBorder="0" applyAlignment="0" applyProtection="0">
      <alignment vertical="center"/>
    </xf>
    <xf numFmtId="0" fontId="37"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7" fillId="20" borderId="0" applyNumberFormat="0" applyBorder="0" applyAlignment="0" applyProtection="0">
      <alignment vertical="center"/>
    </xf>
    <xf numFmtId="0" fontId="37"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7" fillId="28" borderId="0" applyNumberFormat="0" applyBorder="0" applyAlignment="0" applyProtection="0">
      <alignment vertical="center"/>
    </xf>
    <xf numFmtId="0" fontId="37"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7" fillId="32" borderId="0" applyNumberFormat="0" applyBorder="0" applyAlignment="0" applyProtection="0">
      <alignment vertical="center"/>
    </xf>
    <xf numFmtId="176" fontId="2" fillId="0" borderId="1">
      <alignment horizontal="right" vertical="center"/>
    </xf>
    <xf numFmtId="49" fontId="2" fillId="0" borderId="1">
      <alignment horizontal="left" vertical="center" wrapText="1"/>
    </xf>
    <xf numFmtId="176" fontId="2" fillId="0" borderId="1">
      <alignment horizontal="right" vertical="center"/>
    </xf>
    <xf numFmtId="177" fontId="2" fillId="0" borderId="1">
      <alignment horizontal="right" vertical="center"/>
    </xf>
    <xf numFmtId="178" fontId="2" fillId="0" borderId="1">
      <alignment horizontal="right" vertical="center"/>
    </xf>
    <xf numFmtId="179" fontId="2" fillId="0" borderId="1">
      <alignment horizontal="right" vertical="center"/>
    </xf>
    <xf numFmtId="10" fontId="2" fillId="0" borderId="1">
      <alignment horizontal="right" vertical="center"/>
    </xf>
    <xf numFmtId="180" fontId="2" fillId="0" borderId="1">
      <alignment horizontal="right" vertical="center"/>
    </xf>
  </cellStyleXfs>
  <cellXfs count="94">
    <xf numFmtId="0" fontId="0" fillId="0" borderId="0" xfId="0" applyFont="1">
      <alignment vertical="top"/>
    </xf>
    <xf numFmtId="0" fontId="1" fillId="0" borderId="0" xfId="0" applyFont="1" applyAlignment="1"/>
    <xf numFmtId="0" fontId="2" fillId="0" borderId="0" xfId="0" applyFont="1" applyAlignment="1">
      <alignment horizontal="right" vertical="center"/>
    </xf>
    <xf numFmtId="0" fontId="3"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right"/>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5" fillId="0" borderId="1" xfId="0" applyFont="1" applyBorder="1" applyAlignment="1">
      <alignment horizontal="left" vertical="center"/>
    </xf>
    <xf numFmtId="0" fontId="5" fillId="0" borderId="1" xfId="0" applyFont="1" applyBorder="1" applyAlignment="1">
      <alignment horizontal="left" vertical="center" wrapText="1"/>
    </xf>
    <xf numFmtId="176" fontId="6" fillId="0" borderId="1" xfId="0" applyNumberFormat="1" applyFont="1" applyBorder="1" applyAlignment="1">
      <alignment horizontal="right" vertical="center"/>
    </xf>
    <xf numFmtId="176" fontId="5" fillId="0" borderId="1" xfId="0" applyNumberFormat="1" applyFont="1" applyBorder="1" applyAlignment="1">
      <alignment horizontal="right" vertical="center"/>
    </xf>
    <xf numFmtId="0" fontId="5" fillId="0" borderId="1" xfId="0" applyFont="1" applyBorder="1" applyAlignment="1">
      <alignment horizontal="center" vertical="center"/>
    </xf>
    <xf numFmtId="0" fontId="7" fillId="0" borderId="1" xfId="0" applyFont="1" applyBorder="1" applyAlignment="1">
      <alignment horizontal="center" vertical="center" wrapText="1"/>
    </xf>
    <xf numFmtId="0" fontId="8" fillId="0" borderId="1" xfId="0" applyFont="1" applyBorder="1" applyAlignment="1">
      <alignment horizontal="center" vertical="center"/>
    </xf>
    <xf numFmtId="0" fontId="2" fillId="0" borderId="1" xfId="0" applyFont="1" applyBorder="1" applyAlignment="1">
      <alignment horizontal="left" vertical="center"/>
    </xf>
    <xf numFmtId="0" fontId="2" fillId="0" borderId="1" xfId="0" applyFont="1" applyBorder="1" applyAlignment="1">
      <alignment horizontal="left" vertical="center" wrapText="1"/>
    </xf>
    <xf numFmtId="176" fontId="2" fillId="0" borderId="1" xfId="51" applyNumberFormat="1" applyFont="1" applyBorder="1">
      <alignment horizontal="right" vertical="center"/>
    </xf>
    <xf numFmtId="0" fontId="2" fillId="0" borderId="1" xfId="0" applyFont="1" applyBorder="1" applyAlignment="1">
      <alignment horizontal="center" vertical="center"/>
    </xf>
    <xf numFmtId="49" fontId="2" fillId="0" borderId="0" xfId="50" applyNumberFormat="1" applyFont="1" applyBorder="1">
      <alignment horizontal="left" vertical="center" wrapText="1"/>
    </xf>
    <xf numFmtId="49" fontId="2" fillId="0" borderId="0" xfId="50" applyNumberFormat="1" applyFont="1" applyBorder="1" applyAlignment="1">
      <alignment horizontal="right" vertical="center" wrapText="1"/>
    </xf>
    <xf numFmtId="49" fontId="9" fillId="0" borderId="0" xfId="0" applyNumberFormat="1" applyFont="1" applyBorder="1" applyAlignment="1">
      <alignment horizontal="center" vertical="center" wrapText="1"/>
    </xf>
    <xf numFmtId="49" fontId="4" fillId="0" borderId="1" xfId="50" applyNumberFormat="1" applyFont="1" applyBorder="1" applyAlignment="1">
      <alignment horizontal="center" vertical="center" wrapText="1"/>
    </xf>
    <xf numFmtId="49" fontId="2" fillId="0" borderId="1" xfId="50" applyNumberFormat="1" applyFont="1" applyBorder="1">
      <alignment horizontal="left" vertical="center" wrapText="1"/>
    </xf>
    <xf numFmtId="49" fontId="2" fillId="0" borderId="1" xfId="50" applyNumberFormat="1" applyFont="1" applyBorder="1" applyAlignment="1">
      <alignment horizontal="center" vertical="center" wrapText="1"/>
    </xf>
    <xf numFmtId="49" fontId="9" fillId="0" borderId="0" xfId="50" applyNumberFormat="1" applyFont="1" applyBorder="1" applyAlignment="1">
      <alignment horizontal="center" vertical="center" wrapText="1"/>
    </xf>
    <xf numFmtId="0" fontId="10" fillId="0" borderId="0" xfId="0" applyFont="1" applyBorder="1" applyAlignment="1">
      <alignment horizontal="center" vertical="center"/>
    </xf>
    <xf numFmtId="49" fontId="2" fillId="0" borderId="0" xfId="50" applyNumberFormat="1" applyFont="1" applyBorder="1" applyAlignment="1">
      <alignment horizontal="center" vertical="center" wrapText="1"/>
    </xf>
    <xf numFmtId="49" fontId="7" fillId="0" borderId="1" xfId="0" applyNumberFormat="1" applyFont="1" applyBorder="1" applyAlignment="1">
      <alignment horizontal="center" vertical="center" wrapText="1"/>
    </xf>
    <xf numFmtId="49" fontId="3" fillId="0" borderId="0" xfId="50" applyNumberFormat="1" applyFont="1" applyBorder="1" applyAlignment="1">
      <alignment horizontal="center" vertical="center" wrapText="1"/>
    </xf>
    <xf numFmtId="49" fontId="7" fillId="0" borderId="1" xfId="50" applyNumberFormat="1" applyFont="1" applyBorder="1" applyAlignment="1">
      <alignment horizontal="center" vertical="center" wrapText="1"/>
    </xf>
    <xf numFmtId="180" fontId="2" fillId="0" borderId="1" xfId="56" applyNumberFormat="1" applyFont="1" applyBorder="1" applyAlignment="1">
      <alignment horizontal="center" vertical="center" wrapText="1"/>
    </xf>
    <xf numFmtId="176" fontId="2" fillId="0" borderId="1" xfId="0" applyNumberFormat="1" applyFont="1" applyBorder="1" applyAlignment="1">
      <alignment horizontal="right" vertical="center" wrapText="1"/>
    </xf>
    <xf numFmtId="180" fontId="7" fillId="0" borderId="1" xfId="56" applyNumberFormat="1" applyFont="1" applyBorder="1" applyAlignment="1">
      <alignment horizontal="center" vertical="center" wrapText="1"/>
    </xf>
    <xf numFmtId="49" fontId="11" fillId="0" borderId="0" xfId="50" applyNumberFormat="1" applyFont="1" applyBorder="1" applyAlignment="1">
      <alignment horizontal="right" vertical="center" wrapText="1"/>
    </xf>
    <xf numFmtId="0" fontId="2" fillId="0" borderId="1" xfId="50" applyNumberFormat="1" applyFont="1" applyBorder="1">
      <alignment horizontal="left" vertical="center" wrapText="1"/>
    </xf>
    <xf numFmtId="176" fontId="2" fillId="0" borderId="1" xfId="50" applyNumberFormat="1" applyFont="1" applyBorder="1" applyAlignment="1">
      <alignment horizontal="right" vertical="center" wrapText="1"/>
    </xf>
    <xf numFmtId="176" fontId="8" fillId="0" borderId="1" xfId="50" applyNumberFormat="1" applyFont="1" applyBorder="1" applyAlignment="1">
      <alignment horizontal="right" vertical="center" wrapText="1"/>
    </xf>
    <xf numFmtId="176" fontId="2" fillId="0" borderId="1" xfId="50" applyNumberFormat="1" applyFont="1" applyBorder="1" applyAlignment="1">
      <alignment horizontal="center" vertical="center" wrapText="1"/>
    </xf>
    <xf numFmtId="176" fontId="8" fillId="0" borderId="1" xfId="0" applyNumberFormat="1" applyFont="1" applyBorder="1" applyAlignment="1">
      <alignment horizontal="right" vertical="center" wrapText="1"/>
    </xf>
    <xf numFmtId="49" fontId="12" fillId="0" borderId="0" xfId="50" applyNumberFormat="1" applyFont="1" applyBorder="1" applyAlignment="1">
      <alignment horizontal="center" vertical="center" wrapText="1"/>
    </xf>
    <xf numFmtId="180" fontId="4" fillId="0" borderId="1" xfId="56" applyNumberFormat="1" applyFont="1" applyBorder="1" applyAlignment="1">
      <alignment horizontal="center" vertical="center" wrapText="1"/>
    </xf>
    <xf numFmtId="0" fontId="1" fillId="0" borderId="0" xfId="0" applyFont="1" applyAlignment="1">
      <alignment horizontal="right"/>
    </xf>
    <xf numFmtId="0" fontId="2" fillId="0" borderId="0" xfId="0" applyFont="1" applyAlignment="1">
      <alignment horizontal="left" vertical="center" wrapText="1"/>
    </xf>
    <xf numFmtId="0" fontId="2" fillId="0" borderId="0" xfId="0" applyFont="1" applyAlignment="1">
      <alignment horizontal="center" vertical="center" wrapText="1"/>
    </xf>
    <xf numFmtId="0" fontId="2" fillId="0" borderId="0" xfId="0" applyFont="1" applyAlignment="1">
      <alignment horizontal="right" vertical="center" wrapText="1"/>
    </xf>
    <xf numFmtId="0" fontId="7" fillId="0" borderId="1" xfId="0" applyFont="1" applyBorder="1" applyAlignment="1">
      <alignment horizontal="center" vertical="center"/>
    </xf>
    <xf numFmtId="0" fontId="2" fillId="0" borderId="1" xfId="0" applyFont="1" applyBorder="1" applyAlignment="1">
      <alignment horizontal="center" vertical="center" wrapText="1"/>
    </xf>
    <xf numFmtId="176" fontId="2" fillId="0" borderId="1" xfId="0" applyNumberFormat="1" applyFont="1" applyBorder="1" applyAlignment="1">
      <alignment horizontal="right" vertical="center"/>
    </xf>
    <xf numFmtId="49" fontId="2" fillId="0" borderId="1" xfId="50" applyNumberFormat="1" applyFont="1" applyBorder="1" applyAlignment="1">
      <alignment horizontal="left" vertical="center" wrapText="1" indent="1"/>
    </xf>
    <xf numFmtId="176" fontId="2" fillId="0" borderId="1" xfId="0" applyNumberFormat="1" applyFont="1" applyBorder="1" applyAlignment="1">
      <alignment horizontal="left" vertical="center" wrapText="1"/>
    </xf>
    <xf numFmtId="176" fontId="2" fillId="0" borderId="1" xfId="50" applyNumberFormat="1" applyFont="1" applyBorder="1">
      <alignment horizontal="left" vertical="center" wrapText="1"/>
    </xf>
    <xf numFmtId="0" fontId="13" fillId="0" borderId="1" xfId="0" applyFont="1" applyBorder="1" applyAlignment="1">
      <alignment horizontal="left" vertical="center"/>
    </xf>
    <xf numFmtId="0" fontId="13" fillId="0" borderId="1" xfId="0" applyFont="1" applyBorder="1" applyAlignment="1">
      <alignment horizontal="left" vertical="center" wrapText="1"/>
    </xf>
    <xf numFmtId="49" fontId="14" fillId="0" borderId="1" xfId="50" applyNumberFormat="1" applyFont="1" applyBorder="1">
      <alignment horizontal="left" vertical="center" wrapText="1"/>
    </xf>
    <xf numFmtId="0" fontId="13" fillId="0" borderId="1" xfId="0" applyFont="1" applyBorder="1" applyAlignment="1">
      <alignment horizontal="center" vertical="center"/>
    </xf>
    <xf numFmtId="0" fontId="12" fillId="0" borderId="0" xfId="0" applyFont="1" applyAlignment="1">
      <alignment horizontal="center" vertical="center"/>
    </xf>
    <xf numFmtId="0" fontId="8" fillId="0" borderId="0" xfId="0" applyFont="1" applyAlignment="1"/>
    <xf numFmtId="176" fontId="13" fillId="0" borderId="1" xfId="0" applyNumberFormat="1" applyFont="1" applyBorder="1" applyAlignment="1">
      <alignment horizontal="right" vertical="center"/>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176" fontId="8" fillId="0" borderId="1" xfId="51" applyNumberFormat="1" applyFont="1" applyBorder="1">
      <alignment horizontal="right" vertical="center"/>
    </xf>
    <xf numFmtId="0" fontId="5" fillId="0" borderId="1" xfId="0" applyFont="1" applyBorder="1" applyAlignment="1">
      <alignment horizontal="left" vertical="center" indent="1"/>
    </xf>
    <xf numFmtId="0" fontId="1" fillId="0" borderId="0" xfId="0" applyFont="1" applyAlignment="1">
      <alignment horizontal="center" wrapText="1"/>
    </xf>
    <xf numFmtId="0" fontId="1" fillId="0" borderId="0" xfId="0" applyFont="1" applyAlignment="1">
      <alignment wrapText="1"/>
    </xf>
    <xf numFmtId="0" fontId="2" fillId="0" borderId="0" xfId="0" applyFont="1" applyAlignment="1">
      <alignment horizontal="right" wrapText="1"/>
    </xf>
    <xf numFmtId="0" fontId="3" fillId="0" borderId="0" xfId="0" applyFont="1" applyAlignment="1">
      <alignment horizontal="center" vertical="center" wrapText="1"/>
    </xf>
    <xf numFmtId="0" fontId="2" fillId="0" borderId="0" xfId="0" applyFont="1" applyAlignment="1">
      <alignment horizontal="center"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176" fontId="14" fillId="0" borderId="1" xfId="51" applyNumberFormat="1" applyFont="1" applyBorder="1">
      <alignment horizontal="right" vertical="center"/>
    </xf>
    <xf numFmtId="0" fontId="14" fillId="0" borderId="1" xfId="0" applyFont="1" applyBorder="1" applyAlignment="1">
      <alignment horizontal="left" vertical="center" wrapText="1"/>
    </xf>
    <xf numFmtId="0" fontId="14" fillId="0" borderId="1" xfId="0" applyFont="1" applyBorder="1" applyAlignment="1">
      <alignment horizontal="left" vertical="center" wrapText="1" indent="1"/>
    </xf>
    <xf numFmtId="0" fontId="2" fillId="0" borderId="1" xfId="0" applyFont="1" applyBorder="1" applyAlignment="1">
      <alignment horizontal="left" vertical="center" wrapText="1" indent="1"/>
    </xf>
    <xf numFmtId="0" fontId="14" fillId="0" borderId="1" xfId="0" applyFont="1" applyBorder="1" applyAlignment="1">
      <alignment horizontal="left" vertical="center" wrapText="1" indent="2"/>
    </xf>
    <xf numFmtId="0" fontId="2" fillId="0" borderId="1" xfId="0" applyFont="1" applyBorder="1" applyAlignment="1">
      <alignment horizontal="left" vertical="center" wrapText="1" indent="2"/>
    </xf>
    <xf numFmtId="176" fontId="14" fillId="0" borderId="1" xfId="0" applyNumberFormat="1" applyFont="1" applyBorder="1" applyAlignment="1">
      <alignment horizontal="right" vertical="center"/>
    </xf>
    <xf numFmtId="0" fontId="16" fillId="0" borderId="0" xfId="0" applyFont="1" applyAlignment="1">
      <alignment horizontal="center" vertical="center"/>
    </xf>
    <xf numFmtId="0" fontId="2" fillId="0" borderId="3" xfId="0" applyFont="1" applyBorder="1" applyAlignment="1">
      <alignment horizontal="left" vertical="center"/>
    </xf>
    <xf numFmtId="0" fontId="11" fillId="0" borderId="3" xfId="0" applyFont="1" applyBorder="1" applyAlignment="1">
      <alignment horizontal="center" vertical="center"/>
    </xf>
    <xf numFmtId="176" fontId="17" fillId="0" borderId="1" xfId="0" applyNumberFormat="1" applyFont="1" applyBorder="1" applyAlignment="1">
      <alignment horizontal="right" vertical="center"/>
    </xf>
    <xf numFmtId="0" fontId="11" fillId="0" borderId="1" xfId="0" applyFont="1" applyBorder="1" applyAlignment="1">
      <alignment horizontal="center" vertical="center"/>
    </xf>
    <xf numFmtId="0" fontId="8" fillId="0" borderId="1" xfId="0" applyFont="1" applyBorder="1" applyAlignment="1">
      <alignment horizontal="left" vertical="center" wrapText="1"/>
    </xf>
    <xf numFmtId="176" fontId="8" fillId="0" borderId="1" xfId="51" applyNumberFormat="1" applyFont="1" applyBorder="1" applyAlignment="1">
      <alignment horizontal="center" vertical="center"/>
    </xf>
    <xf numFmtId="0" fontId="8" fillId="0" borderId="1" xfId="0" applyFont="1" applyBorder="1" applyAlignment="1">
      <alignment horizontal="left" vertical="center" wrapText="1" indent="1"/>
    </xf>
    <xf numFmtId="0" fontId="8" fillId="0" borderId="1" xfId="0" applyFont="1" applyBorder="1" applyAlignment="1">
      <alignment horizontal="left" vertical="center" wrapText="1" indent="2"/>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0" borderId="2" xfId="0" applyFont="1" applyBorder="1" applyAlignment="1">
      <alignment horizontal="center" vertical="center"/>
    </xf>
    <xf numFmtId="0" fontId="18" fillId="0" borderId="4" xfId="0" applyFont="1" applyBorder="1" applyAlignment="1">
      <alignment horizontal="center" vertical="center" wrapText="1"/>
    </xf>
    <xf numFmtId="0" fontId="7" fillId="0" borderId="5" xfId="0" applyFont="1" applyBorder="1" applyAlignment="1">
      <alignment horizontal="center" vertical="center"/>
    </xf>
    <xf numFmtId="0" fontId="18" fillId="0" borderId="5" xfId="0" applyFont="1" applyBorder="1" applyAlignment="1">
      <alignment horizontal="center" vertical="center"/>
    </xf>
    <xf numFmtId="0" fontId="11" fillId="0" borderId="3" xfId="0" applyFont="1" applyBorder="1" applyAlignment="1">
      <alignment horizontal="left" vertical="center"/>
    </xf>
    <xf numFmtId="0" fontId="11" fillId="0" borderId="1" xfId="0" applyFont="1" applyBorder="1" applyAlignment="1">
      <alignment horizontal="left" vertical="center"/>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umberStyle" xfId="49"/>
    <cellStyle name="TextStyle" xfId="50"/>
    <cellStyle name="MoneyStyle" xfId="51"/>
    <cellStyle name="TimeStyle" xfId="52"/>
    <cellStyle name="DateStyle" xfId="53"/>
    <cellStyle name="DateTimeStyle" xfId="54"/>
    <cellStyle name="Percent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22"/>
  <sheetViews>
    <sheetView showZeros="0" tabSelected="1" workbookViewId="0">
      <selection activeCell="A27" sqref="A27"/>
    </sheetView>
  </sheetViews>
  <sheetFormatPr defaultColWidth="8.85" defaultRowHeight="15" customHeight="1" outlineLevelCol="3"/>
  <cols>
    <col min="1" max="4" width="35.7083333333333" customWidth="1"/>
  </cols>
  <sheetData>
    <row r="1" ht="18.75" customHeight="1" spans="1:4">
      <c r="A1" s="1"/>
      <c r="B1" s="1"/>
      <c r="C1" s="1"/>
      <c r="D1" s="5" t="s">
        <v>0</v>
      </c>
    </row>
    <row r="2" ht="45" customHeight="1" spans="1:4">
      <c r="A2" s="3" t="s">
        <v>1</v>
      </c>
      <c r="B2" s="3"/>
      <c r="C2" s="3"/>
      <c r="D2" s="3"/>
    </row>
    <row r="3" ht="18.75" customHeight="1" spans="1:4">
      <c r="A3" s="4" t="str">
        <f>"单位名称："&amp;"易门县检验检测所"</f>
        <v>单位名称：易门县检验检测所</v>
      </c>
      <c r="B3" s="4"/>
      <c r="C3" s="77"/>
      <c r="D3" s="5" t="s">
        <v>2</v>
      </c>
    </row>
    <row r="4" ht="22.5" customHeight="1" spans="1:4">
      <c r="A4" s="7" t="s">
        <v>3</v>
      </c>
      <c r="B4" s="7"/>
      <c r="C4" s="7" t="s">
        <v>4</v>
      </c>
      <c r="D4" s="7"/>
    </row>
    <row r="5" ht="18.75" customHeight="1" spans="1:4">
      <c r="A5" s="7" t="s">
        <v>5</v>
      </c>
      <c r="B5" s="7" t="s">
        <v>6</v>
      </c>
      <c r="C5" s="7" t="s">
        <v>7</v>
      </c>
      <c r="D5" s="7" t="s">
        <v>6</v>
      </c>
    </row>
    <row r="6" ht="18.75" customHeight="1" spans="1:4">
      <c r="A6" s="7"/>
      <c r="B6" s="7"/>
      <c r="C6" s="7"/>
      <c r="D6" s="7"/>
    </row>
    <row r="7" ht="22.5" customHeight="1" spans="1:4">
      <c r="A7" s="15" t="s">
        <v>8</v>
      </c>
      <c r="B7" s="70">
        <v>2386514.69</v>
      </c>
      <c r="C7" s="15" t="str">
        <f>"一"&amp;"、"&amp;"一般公共服务支出"</f>
        <v>一、一般公共服务支出</v>
      </c>
      <c r="D7" s="70">
        <v>1984202.76</v>
      </c>
    </row>
    <row r="8" ht="22.5" customHeight="1" spans="1:4">
      <c r="A8" s="15" t="s">
        <v>9</v>
      </c>
      <c r="B8" s="70"/>
      <c r="C8" s="15" t="str">
        <f>"二"&amp;"、"&amp;"社会保障和就业支出"</f>
        <v>二、社会保障和就业支出</v>
      </c>
      <c r="D8" s="70">
        <v>238413.76</v>
      </c>
    </row>
    <row r="9" ht="22.5" customHeight="1" spans="1:4">
      <c r="A9" s="15" t="s">
        <v>10</v>
      </c>
      <c r="B9" s="70"/>
      <c r="C9" s="15" t="str">
        <f>"三"&amp;"、"&amp;"卫生健康支出"</f>
        <v>三、卫生健康支出</v>
      </c>
      <c r="D9" s="70">
        <v>194612.17</v>
      </c>
    </row>
    <row r="10" ht="22.5" customHeight="1" spans="1:4">
      <c r="A10" s="15" t="s">
        <v>11</v>
      </c>
      <c r="B10" s="70"/>
      <c r="C10" s="15" t="str">
        <f>"四"&amp;"、"&amp;"住房保障支出"</f>
        <v>四、住房保障支出</v>
      </c>
      <c r="D10" s="70">
        <v>184596</v>
      </c>
    </row>
    <row r="11" ht="22.5" customHeight="1" spans="1:4">
      <c r="A11" s="15" t="s">
        <v>12</v>
      </c>
      <c r="B11" s="70">
        <v>215310</v>
      </c>
      <c r="C11" s="15"/>
      <c r="D11" s="70"/>
    </row>
    <row r="12" ht="22.5" customHeight="1" spans="1:4">
      <c r="A12" s="15" t="s">
        <v>13</v>
      </c>
      <c r="B12" s="70"/>
      <c r="C12" s="15"/>
      <c r="D12" s="70"/>
    </row>
    <row r="13" ht="22.5" customHeight="1" spans="1:4">
      <c r="A13" s="15" t="s">
        <v>14</v>
      </c>
      <c r="B13" s="70">
        <v>215310</v>
      </c>
      <c r="C13" s="15"/>
      <c r="D13" s="70"/>
    </row>
    <row r="14" ht="22.5" customHeight="1" spans="1:4">
      <c r="A14" s="15" t="s">
        <v>15</v>
      </c>
      <c r="B14" s="70"/>
      <c r="C14" s="15"/>
      <c r="D14" s="70"/>
    </row>
    <row r="15" ht="22.5" customHeight="1" spans="1:4">
      <c r="A15" s="78" t="s">
        <v>16</v>
      </c>
      <c r="B15" s="70"/>
      <c r="C15" s="81"/>
      <c r="D15" s="70"/>
    </row>
    <row r="16" ht="22.5" customHeight="1" spans="1:4">
      <c r="A16" s="78" t="s">
        <v>17</v>
      </c>
      <c r="B16" s="70"/>
      <c r="C16" s="81"/>
      <c r="D16" s="70"/>
    </row>
    <row r="17" ht="22.5" customHeight="1" spans="1:4">
      <c r="A17" s="78"/>
      <c r="B17" s="70"/>
      <c r="C17" s="81"/>
      <c r="D17" s="70"/>
    </row>
    <row r="18" ht="22.5" customHeight="1" spans="1:4">
      <c r="A18" s="79" t="s">
        <v>18</v>
      </c>
      <c r="B18" s="80">
        <v>2601824.69</v>
      </c>
      <c r="C18" s="81" t="s">
        <v>19</v>
      </c>
      <c r="D18" s="80">
        <v>2601824.69</v>
      </c>
    </row>
    <row r="19" ht="22.5" customHeight="1" spans="1:4">
      <c r="A19" s="92" t="s">
        <v>20</v>
      </c>
      <c r="B19" s="70"/>
      <c r="C19" s="93" t="s">
        <v>21</v>
      </c>
      <c r="D19" s="76"/>
    </row>
    <row r="20" ht="22.5" customHeight="1" spans="1:4">
      <c r="A20" s="78" t="s">
        <v>22</v>
      </c>
      <c r="B20" s="80"/>
      <c r="C20" s="78" t="s">
        <v>22</v>
      </c>
      <c r="D20" s="80"/>
    </row>
    <row r="21" ht="22.5" customHeight="1" spans="1:4">
      <c r="A21" s="78" t="s">
        <v>23</v>
      </c>
      <c r="B21" s="80"/>
      <c r="C21" s="78" t="s">
        <v>24</v>
      </c>
      <c r="D21" s="80"/>
    </row>
    <row r="22" ht="22.5" customHeight="1" spans="1:4">
      <c r="A22" s="79" t="s">
        <v>25</v>
      </c>
      <c r="B22" s="80">
        <v>2601824.69</v>
      </c>
      <c r="C22" s="81" t="s">
        <v>26</v>
      </c>
      <c r="D22" s="80">
        <v>2601824.69</v>
      </c>
    </row>
  </sheetData>
  <mergeCells count="8">
    <mergeCell ref="A2:D2"/>
    <mergeCell ref="A3:B3"/>
    <mergeCell ref="A4:B4"/>
    <mergeCell ref="C4:D4"/>
    <mergeCell ref="A5:A6"/>
    <mergeCell ref="B5:B6"/>
    <mergeCell ref="C5:C6"/>
    <mergeCell ref="D5:D6"/>
  </mergeCells>
  <pageMargins left="0.75" right="0.75" top="1" bottom="1" header="0.5" footer="0.5"/>
  <pageSetup paperSize="9" scale="89" pageOrder="overThenDown"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10"/>
  <sheetViews>
    <sheetView showZeros="0" workbookViewId="0">
      <selection activeCell="A15" sqref="A15"/>
    </sheetView>
  </sheetViews>
  <sheetFormatPr defaultColWidth="8.85" defaultRowHeight="15" customHeight="1" outlineLevelCol="5"/>
  <cols>
    <col min="1" max="1" width="28.575" customWidth="1"/>
    <col min="2" max="2" width="17.1416666666667" customWidth="1"/>
    <col min="3" max="3" width="28.575" customWidth="1"/>
    <col min="4" max="6" width="21.425" customWidth="1"/>
  </cols>
  <sheetData>
    <row r="1" ht="18.75" customHeight="1" spans="1:6">
      <c r="A1" s="1"/>
      <c r="B1" s="1"/>
      <c r="C1" s="1"/>
      <c r="D1" s="1"/>
      <c r="E1" s="1"/>
      <c r="F1" s="42" t="s">
        <v>304</v>
      </c>
    </row>
    <row r="2" ht="37.5" customHeight="1" spans="1:6">
      <c r="A2" s="3" t="s">
        <v>305</v>
      </c>
      <c r="B2" s="3"/>
      <c r="C2" s="3"/>
      <c r="D2" s="3"/>
      <c r="E2" s="3"/>
      <c r="F2" s="3"/>
    </row>
    <row r="3" ht="18.75" customHeight="1" spans="1:6">
      <c r="A3" s="43" t="str">
        <f>"单位名称："&amp;"易门县检验检测所"</f>
        <v>单位名称：易门县检验检测所</v>
      </c>
      <c r="B3" s="43"/>
      <c r="C3" s="43"/>
      <c r="D3" s="44"/>
      <c r="E3" s="44"/>
      <c r="F3" s="45" t="s">
        <v>29</v>
      </c>
    </row>
    <row r="4" ht="18.75" customHeight="1" spans="1:6">
      <c r="A4" s="13" t="s">
        <v>130</v>
      </c>
      <c r="B4" s="13" t="s">
        <v>60</v>
      </c>
      <c r="C4" s="13" t="s">
        <v>61</v>
      </c>
      <c r="D4" s="46" t="s">
        <v>306</v>
      </c>
      <c r="E4" s="46"/>
      <c r="F4" s="46"/>
    </row>
    <row r="5" ht="18.75" customHeight="1" spans="1:6">
      <c r="A5" s="13" t="s">
        <v>60</v>
      </c>
      <c r="B5" s="13" t="s">
        <v>60</v>
      </c>
      <c r="C5" s="13" t="s">
        <v>61</v>
      </c>
      <c r="D5" s="46" t="s">
        <v>34</v>
      </c>
      <c r="E5" s="46" t="s">
        <v>64</v>
      </c>
      <c r="F5" s="46" t="s">
        <v>65</v>
      </c>
    </row>
    <row r="6" ht="18.75" customHeight="1" spans="1:6">
      <c r="A6" s="14" t="s">
        <v>46</v>
      </c>
      <c r="B6" s="14">
        <v>2</v>
      </c>
      <c r="C6" s="14">
        <v>3</v>
      </c>
      <c r="D6" s="14" t="s">
        <v>49</v>
      </c>
      <c r="E6" s="14" t="s">
        <v>50</v>
      </c>
      <c r="F6" s="14" t="s">
        <v>51</v>
      </c>
    </row>
    <row r="7" ht="20.25" customHeight="1" spans="1:6">
      <c r="A7" s="16"/>
      <c r="B7" s="16"/>
      <c r="C7" s="16"/>
      <c r="D7" s="17"/>
      <c r="E7" s="17"/>
      <c r="F7" s="17"/>
    </row>
    <row r="8" ht="20.25" customHeight="1" spans="1:6">
      <c r="A8" s="47" t="s">
        <v>102</v>
      </c>
      <c r="B8" s="47"/>
      <c r="C8" s="47"/>
      <c r="D8" s="48"/>
      <c r="E8" s="48"/>
      <c r="F8" s="48"/>
    </row>
    <row r="10" customHeight="1" spans="1:1">
      <c r="A10" t="s">
        <v>307</v>
      </c>
    </row>
  </sheetData>
  <mergeCells count="7">
    <mergeCell ref="A2:F2"/>
    <mergeCell ref="A3:C3"/>
    <mergeCell ref="D4:F4"/>
    <mergeCell ref="A8:C8"/>
    <mergeCell ref="A4:A5"/>
    <mergeCell ref="B4:B5"/>
    <mergeCell ref="C4:C5"/>
  </mergeCells>
  <pageMargins left="0.75" right="0.75" top="1" bottom="1" header="0.5" footer="0.5"/>
  <pageSetup paperSize="9" scale="95" pageOrder="overThenDown"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Q32"/>
  <sheetViews>
    <sheetView showZeros="0" topLeftCell="C7" workbookViewId="0">
      <selection activeCell="J13" sqref="J13"/>
    </sheetView>
  </sheetViews>
  <sheetFormatPr defaultColWidth="8.85" defaultRowHeight="15" customHeight="1"/>
  <cols>
    <col min="1" max="1" width="23.625" customWidth="1"/>
    <col min="2" max="2" width="18.125" customWidth="1"/>
    <col min="3" max="3" width="28" customWidth="1"/>
    <col min="4" max="4" width="11.4166666666667" customWidth="1"/>
    <col min="5" max="6" width="11.375" customWidth="1"/>
    <col min="7" max="7" width="12.625" customWidth="1"/>
    <col min="8" max="8" width="12.875" customWidth="1"/>
    <col min="9" max="9" width="9.875" customWidth="1"/>
    <col min="10" max="10" width="10.625" customWidth="1"/>
    <col min="11" max="12" width="10.125" customWidth="1"/>
    <col min="13" max="13" width="9.25" customWidth="1"/>
    <col min="14" max="15" width="10.75" customWidth="1"/>
    <col min="16" max="16" width="10.375" customWidth="1"/>
    <col min="17" max="17" width="11.125" customWidth="1"/>
  </cols>
  <sheetData>
    <row r="1" customHeight="1" spans="1:17">
      <c r="A1" s="34"/>
      <c r="B1" s="34"/>
      <c r="C1" s="34"/>
      <c r="D1" s="34"/>
      <c r="E1" s="34"/>
      <c r="F1" s="34"/>
      <c r="G1" s="34"/>
      <c r="H1" s="34"/>
      <c r="I1" s="34"/>
      <c r="J1" s="34"/>
      <c r="K1" s="34"/>
      <c r="L1" s="34"/>
      <c r="M1" s="34"/>
      <c r="N1" s="34"/>
      <c r="O1" s="34"/>
      <c r="P1" s="34"/>
      <c r="Q1" s="20" t="s">
        <v>308</v>
      </c>
    </row>
    <row r="2" ht="45" customHeight="1" spans="1:17">
      <c r="A2" s="29" t="s">
        <v>309</v>
      </c>
      <c r="B2" s="29"/>
      <c r="C2" s="29"/>
      <c r="D2" s="29"/>
      <c r="E2" s="29"/>
      <c r="F2" s="29"/>
      <c r="G2" s="29"/>
      <c r="H2" s="29"/>
      <c r="I2" s="29"/>
      <c r="J2" s="29"/>
      <c r="K2" s="29"/>
      <c r="L2" s="29"/>
      <c r="M2" s="29"/>
      <c r="N2" s="40"/>
      <c r="O2" s="40"/>
      <c r="P2" s="40"/>
      <c r="Q2" s="40"/>
    </row>
    <row r="3" ht="20.25" customHeight="1" spans="1:17">
      <c r="A3" s="19" t="str">
        <f>"单位名称："&amp;"易门县检验检测所"</f>
        <v>单位名称：易门县检验检测所</v>
      </c>
      <c r="B3" s="19"/>
      <c r="C3" s="19"/>
      <c r="D3" s="19"/>
      <c r="E3" s="19"/>
      <c r="F3" s="19"/>
      <c r="G3" s="19"/>
      <c r="H3" s="19"/>
      <c r="I3" s="19"/>
      <c r="J3" s="19"/>
      <c r="K3" s="19"/>
      <c r="L3" s="19"/>
      <c r="M3" s="19"/>
      <c r="N3" s="19"/>
      <c r="O3" s="19"/>
      <c r="P3" s="19"/>
      <c r="Q3" s="20" t="s">
        <v>29</v>
      </c>
    </row>
    <row r="4" ht="20.25" customHeight="1" spans="1:17">
      <c r="A4" s="22" t="s">
        <v>310</v>
      </c>
      <c r="B4" s="22" t="s">
        <v>311</v>
      </c>
      <c r="C4" s="22" t="s">
        <v>312</v>
      </c>
      <c r="D4" s="22" t="s">
        <v>313</v>
      </c>
      <c r="E4" s="22" t="s">
        <v>314</v>
      </c>
      <c r="F4" s="22" t="s">
        <v>315</v>
      </c>
      <c r="G4" s="22" t="s">
        <v>137</v>
      </c>
      <c r="H4" s="22"/>
      <c r="I4" s="22"/>
      <c r="J4" s="22"/>
      <c r="K4" s="22"/>
      <c r="L4" s="22"/>
      <c r="M4" s="22"/>
      <c r="N4" s="22"/>
      <c r="O4" s="22"/>
      <c r="P4" s="22"/>
      <c r="Q4" s="22"/>
    </row>
    <row r="5" ht="20.25" customHeight="1" spans="1:17">
      <c r="A5" s="22" t="s">
        <v>316</v>
      </c>
      <c r="B5" s="22" t="s">
        <v>311</v>
      </c>
      <c r="C5" s="22" t="s">
        <v>312</v>
      </c>
      <c r="D5" s="22" t="s">
        <v>313</v>
      </c>
      <c r="E5" s="22" t="s">
        <v>314</v>
      </c>
      <c r="F5" s="22" t="s">
        <v>315</v>
      </c>
      <c r="G5" s="22" t="s">
        <v>32</v>
      </c>
      <c r="H5" s="22" t="s">
        <v>35</v>
      </c>
      <c r="I5" s="22" t="s">
        <v>317</v>
      </c>
      <c r="J5" s="22" t="s">
        <v>318</v>
      </c>
      <c r="K5" s="22" t="s">
        <v>38</v>
      </c>
      <c r="L5" s="22" t="s">
        <v>319</v>
      </c>
      <c r="M5" s="22" t="s">
        <v>63</v>
      </c>
      <c r="N5" s="22"/>
      <c r="O5" s="22"/>
      <c r="P5" s="22"/>
      <c r="Q5" s="22"/>
    </row>
    <row r="6" ht="32.4" customHeight="1" spans="1:17">
      <c r="A6" s="22"/>
      <c r="B6" s="22"/>
      <c r="C6" s="22"/>
      <c r="D6" s="22"/>
      <c r="E6" s="22"/>
      <c r="F6" s="22"/>
      <c r="G6" s="22"/>
      <c r="H6" s="22" t="s">
        <v>34</v>
      </c>
      <c r="I6" s="22"/>
      <c r="J6" s="22"/>
      <c r="K6" s="22"/>
      <c r="L6" s="22" t="s">
        <v>34</v>
      </c>
      <c r="M6" s="22" t="s">
        <v>41</v>
      </c>
      <c r="N6" s="22" t="s">
        <v>42</v>
      </c>
      <c r="O6" s="41" t="s">
        <v>43</v>
      </c>
      <c r="P6" s="41" t="s">
        <v>44</v>
      </c>
      <c r="Q6" s="41" t="s">
        <v>45</v>
      </c>
    </row>
    <row r="7" ht="20.25" customHeight="1" spans="1:17">
      <c r="A7" s="31">
        <v>1</v>
      </c>
      <c r="B7" s="31">
        <v>2</v>
      </c>
      <c r="C7" s="31">
        <v>3</v>
      </c>
      <c r="D7" s="31">
        <v>4</v>
      </c>
      <c r="E7" s="31">
        <v>5</v>
      </c>
      <c r="F7" s="31">
        <v>6</v>
      </c>
      <c r="G7" s="31">
        <v>7</v>
      </c>
      <c r="H7" s="31">
        <v>8</v>
      </c>
      <c r="I7" s="31">
        <v>9</v>
      </c>
      <c r="J7" s="31">
        <v>10</v>
      </c>
      <c r="K7" s="31">
        <v>11</v>
      </c>
      <c r="L7" s="31">
        <v>12</v>
      </c>
      <c r="M7" s="31">
        <v>13</v>
      </c>
      <c r="N7" s="31">
        <v>14</v>
      </c>
      <c r="O7" s="31">
        <v>15</v>
      </c>
      <c r="P7" s="31">
        <v>16</v>
      </c>
      <c r="Q7" s="31">
        <v>17</v>
      </c>
    </row>
    <row r="8" ht="20.25" customHeight="1" spans="1:17">
      <c r="A8" s="35" t="s">
        <v>205</v>
      </c>
      <c r="B8" s="23"/>
      <c r="C8" s="23"/>
      <c r="D8" s="36"/>
      <c r="E8" s="36"/>
      <c r="F8" s="36"/>
      <c r="G8" s="37">
        <v>17600</v>
      </c>
      <c r="H8" s="37">
        <v>17600</v>
      </c>
      <c r="I8" s="36"/>
      <c r="J8" s="32"/>
      <c r="K8" s="32"/>
      <c r="L8" s="36"/>
      <c r="M8" s="36"/>
      <c r="N8" s="36"/>
      <c r="O8" s="36"/>
      <c r="P8" s="36"/>
      <c r="Q8" s="36"/>
    </row>
    <row r="9" ht="20.25" customHeight="1" spans="1:17">
      <c r="A9" s="23"/>
      <c r="B9" s="23" t="s">
        <v>320</v>
      </c>
      <c r="C9" s="23" t="str">
        <f>"A02061818"&amp;"  "&amp;"饮水器"</f>
        <v>A02061818  饮水器</v>
      </c>
      <c r="D9" s="38" t="s">
        <v>284</v>
      </c>
      <c r="E9" s="24">
        <v>5</v>
      </c>
      <c r="F9" s="36"/>
      <c r="G9" s="37">
        <v>4800</v>
      </c>
      <c r="H9" s="39">
        <v>4800</v>
      </c>
      <c r="I9" s="32"/>
      <c r="J9" s="32"/>
      <c r="K9" s="32"/>
      <c r="L9" s="36"/>
      <c r="M9" s="36"/>
      <c r="N9" s="36"/>
      <c r="O9" s="36"/>
      <c r="P9" s="36"/>
      <c r="Q9" s="36"/>
    </row>
    <row r="10" ht="20.25" customHeight="1" spans="1:17">
      <c r="A10" s="23"/>
      <c r="B10" s="23" t="s">
        <v>321</v>
      </c>
      <c r="C10" s="23" t="str">
        <f>"A02021001"&amp;"  "&amp;"A3黑白打印机"</f>
        <v>A02021001  A3黑白打印机</v>
      </c>
      <c r="D10" s="38" t="s">
        <v>284</v>
      </c>
      <c r="E10" s="24">
        <v>1</v>
      </c>
      <c r="F10" s="36"/>
      <c r="G10" s="37">
        <v>7600</v>
      </c>
      <c r="H10" s="39">
        <v>7600</v>
      </c>
      <c r="I10" s="32"/>
      <c r="J10" s="32"/>
      <c r="K10" s="32"/>
      <c r="L10" s="36"/>
      <c r="M10" s="36"/>
      <c r="N10" s="36"/>
      <c r="O10" s="36"/>
      <c r="P10" s="36"/>
      <c r="Q10" s="36"/>
    </row>
    <row r="11" ht="20.25" customHeight="1" spans="1:17">
      <c r="A11" s="23"/>
      <c r="B11" s="23" t="s">
        <v>322</v>
      </c>
      <c r="C11" s="23" t="str">
        <f>"A05010204"&amp;"  "&amp;"茶几"</f>
        <v>A05010204  茶几</v>
      </c>
      <c r="D11" s="38" t="s">
        <v>284</v>
      </c>
      <c r="E11" s="24">
        <v>1</v>
      </c>
      <c r="F11" s="36"/>
      <c r="G11" s="37">
        <v>200</v>
      </c>
      <c r="H11" s="39">
        <v>200</v>
      </c>
      <c r="I11" s="32"/>
      <c r="J11" s="32"/>
      <c r="K11" s="32"/>
      <c r="L11" s="36"/>
      <c r="M11" s="36"/>
      <c r="N11" s="36"/>
      <c r="O11" s="36"/>
      <c r="P11" s="36"/>
      <c r="Q11" s="36"/>
    </row>
    <row r="12" ht="20.25" customHeight="1" spans="1:17">
      <c r="A12" s="23"/>
      <c r="B12" s="23" t="s">
        <v>320</v>
      </c>
      <c r="C12" s="23" t="str">
        <f>"A02061818"&amp;"  "&amp;"饮水器"</f>
        <v>A02061818  饮水器</v>
      </c>
      <c r="D12" s="38" t="s">
        <v>284</v>
      </c>
      <c r="E12" s="24">
        <v>5</v>
      </c>
      <c r="F12" s="36"/>
      <c r="G12" s="37">
        <v>5000</v>
      </c>
      <c r="H12" s="39">
        <v>5000</v>
      </c>
      <c r="I12" s="32"/>
      <c r="J12" s="32"/>
      <c r="K12" s="32"/>
      <c r="L12" s="36"/>
      <c r="M12" s="36"/>
      <c r="N12" s="36"/>
      <c r="O12" s="36"/>
      <c r="P12" s="36"/>
      <c r="Q12" s="36"/>
    </row>
    <row r="13" ht="20.25" customHeight="1" spans="1:17">
      <c r="A13" s="35" t="s">
        <v>173</v>
      </c>
      <c r="B13" s="23"/>
      <c r="C13" s="23"/>
      <c r="D13" s="23"/>
      <c r="E13" s="23"/>
      <c r="F13" s="36"/>
      <c r="G13" s="37">
        <v>44000</v>
      </c>
      <c r="H13" s="37">
        <v>44000</v>
      </c>
      <c r="I13" s="36"/>
      <c r="J13" s="32"/>
      <c r="K13" s="32"/>
      <c r="L13" s="36"/>
      <c r="M13" s="36"/>
      <c r="N13" s="36"/>
      <c r="O13" s="36"/>
      <c r="P13" s="36"/>
      <c r="Q13" s="36"/>
    </row>
    <row r="14" ht="20.25" customHeight="1" spans="1:17">
      <c r="A14" s="23"/>
      <c r="B14" s="23" t="s">
        <v>323</v>
      </c>
      <c r="C14" s="23" t="str">
        <f>"C23120302"&amp;"  "&amp;"车辆加油、添加燃料服务"</f>
        <v>C23120302  车辆加油、添加燃料服务</v>
      </c>
      <c r="D14" s="38" t="s">
        <v>284</v>
      </c>
      <c r="E14" s="24">
        <v>1</v>
      </c>
      <c r="F14" s="36"/>
      <c r="G14" s="37">
        <v>15000</v>
      </c>
      <c r="H14" s="39">
        <v>15000</v>
      </c>
      <c r="I14" s="32"/>
      <c r="J14" s="32"/>
      <c r="K14" s="32"/>
      <c r="L14" s="36"/>
      <c r="M14" s="36"/>
      <c r="N14" s="36"/>
      <c r="O14" s="36"/>
      <c r="P14" s="36"/>
      <c r="Q14" s="36"/>
    </row>
    <row r="15" ht="20.25" customHeight="1" spans="1:17">
      <c r="A15" s="23"/>
      <c r="B15" s="23" t="s">
        <v>324</v>
      </c>
      <c r="C15" s="23" t="str">
        <f>"C1804010201"&amp;"  "&amp;"机动车保险服务"</f>
        <v>C1804010201  机动车保险服务</v>
      </c>
      <c r="D15" s="38" t="s">
        <v>284</v>
      </c>
      <c r="E15" s="24">
        <v>1</v>
      </c>
      <c r="F15" s="36"/>
      <c r="G15" s="37">
        <v>8000</v>
      </c>
      <c r="H15" s="39">
        <v>8000</v>
      </c>
      <c r="I15" s="32"/>
      <c r="J15" s="32"/>
      <c r="K15" s="32"/>
      <c r="L15" s="36"/>
      <c r="M15" s="36"/>
      <c r="N15" s="36"/>
      <c r="O15" s="36"/>
      <c r="P15" s="36"/>
      <c r="Q15" s="36"/>
    </row>
    <row r="16" ht="20.25" customHeight="1" spans="1:17">
      <c r="A16" s="23"/>
      <c r="B16" s="23" t="s">
        <v>325</v>
      </c>
      <c r="C16" s="23" t="str">
        <f>"C23120399"&amp;"  "&amp;"其他车辆维修和保养服务"</f>
        <v>C23120399  其他车辆维修和保养服务</v>
      </c>
      <c r="D16" s="38" t="s">
        <v>284</v>
      </c>
      <c r="E16" s="24">
        <v>1</v>
      </c>
      <c r="F16" s="36"/>
      <c r="G16" s="37">
        <v>15000</v>
      </c>
      <c r="H16" s="39">
        <v>15000</v>
      </c>
      <c r="I16" s="32"/>
      <c r="J16" s="32"/>
      <c r="K16" s="32"/>
      <c r="L16" s="36"/>
      <c r="M16" s="36"/>
      <c r="N16" s="36"/>
      <c r="O16" s="36"/>
      <c r="P16" s="36"/>
      <c r="Q16" s="36"/>
    </row>
    <row r="17" ht="20.25" customHeight="1" spans="1:17">
      <c r="A17" s="23"/>
      <c r="B17" s="23" t="s">
        <v>326</v>
      </c>
      <c r="C17" s="23" t="str">
        <f>"A02021203"&amp;"  "&amp;"装订机"</f>
        <v>A02021203  装订机</v>
      </c>
      <c r="D17" s="38" t="s">
        <v>284</v>
      </c>
      <c r="E17" s="24">
        <v>1</v>
      </c>
      <c r="F17" s="36"/>
      <c r="G17" s="37">
        <v>2000</v>
      </c>
      <c r="H17" s="39">
        <v>2000</v>
      </c>
      <c r="I17" s="32"/>
      <c r="J17" s="32"/>
      <c r="K17" s="32"/>
      <c r="L17" s="36"/>
      <c r="M17" s="36"/>
      <c r="N17" s="36"/>
      <c r="O17" s="36"/>
      <c r="P17" s="36"/>
      <c r="Q17" s="36"/>
    </row>
    <row r="18" ht="20.25" customHeight="1" spans="1:17">
      <c r="A18" s="23"/>
      <c r="B18" s="23" t="s">
        <v>327</v>
      </c>
      <c r="C18" s="23" t="str">
        <f>"A05040101"&amp;"  "&amp;"复印纸"</f>
        <v>A05040101  复印纸</v>
      </c>
      <c r="D18" s="38" t="s">
        <v>284</v>
      </c>
      <c r="E18" s="24">
        <v>1</v>
      </c>
      <c r="F18" s="36"/>
      <c r="G18" s="37">
        <v>4000</v>
      </c>
      <c r="H18" s="39">
        <v>4000</v>
      </c>
      <c r="I18" s="32"/>
      <c r="J18" s="32"/>
      <c r="K18" s="32"/>
      <c r="L18" s="36"/>
      <c r="M18" s="36"/>
      <c r="N18" s="36"/>
      <c r="O18" s="36"/>
      <c r="P18" s="36"/>
      <c r="Q18" s="36"/>
    </row>
    <row r="19" ht="20.25" customHeight="1" spans="1:17">
      <c r="A19" s="35" t="s">
        <v>201</v>
      </c>
      <c r="B19" s="23"/>
      <c r="C19" s="23"/>
      <c r="D19" s="23"/>
      <c r="E19" s="23"/>
      <c r="F19" s="36"/>
      <c r="G19" s="37">
        <v>26000</v>
      </c>
      <c r="H19" s="37">
        <v>26000</v>
      </c>
      <c r="I19" s="36"/>
      <c r="J19" s="32"/>
      <c r="K19" s="32"/>
      <c r="L19" s="36"/>
      <c r="M19" s="36"/>
      <c r="N19" s="36"/>
      <c r="O19" s="36"/>
      <c r="P19" s="36"/>
      <c r="Q19" s="36"/>
    </row>
    <row r="20" ht="20.25" customHeight="1" spans="1:17">
      <c r="A20" s="23"/>
      <c r="B20" s="23" t="s">
        <v>328</v>
      </c>
      <c r="C20" s="23" t="str">
        <f>"A02020400"&amp;"  "&amp;"多功能一体机"</f>
        <v>A02020400  多功能一体机</v>
      </c>
      <c r="D20" s="38" t="s">
        <v>284</v>
      </c>
      <c r="E20" s="24">
        <v>1</v>
      </c>
      <c r="F20" s="36"/>
      <c r="G20" s="37">
        <v>2000</v>
      </c>
      <c r="H20" s="39">
        <v>2000</v>
      </c>
      <c r="I20" s="32"/>
      <c r="J20" s="32"/>
      <c r="K20" s="32"/>
      <c r="L20" s="36"/>
      <c r="M20" s="36"/>
      <c r="N20" s="36"/>
      <c r="O20" s="36"/>
      <c r="P20" s="36"/>
      <c r="Q20" s="36"/>
    </row>
    <row r="21" ht="20.25" customHeight="1" spans="1:17">
      <c r="A21" s="23"/>
      <c r="B21" s="23" t="s">
        <v>329</v>
      </c>
      <c r="C21" s="23" t="str">
        <f>"A02010109"&amp;"  "&amp;"平板式计算机"</f>
        <v>A02010109  平板式计算机</v>
      </c>
      <c r="D21" s="38" t="s">
        <v>284</v>
      </c>
      <c r="E21" s="24">
        <v>2</v>
      </c>
      <c r="F21" s="36"/>
      <c r="G21" s="37">
        <v>8000</v>
      </c>
      <c r="H21" s="39">
        <v>8000</v>
      </c>
      <c r="I21" s="32"/>
      <c r="J21" s="32"/>
      <c r="K21" s="32"/>
      <c r="L21" s="36"/>
      <c r="M21" s="36"/>
      <c r="N21" s="36"/>
      <c r="O21" s="36"/>
      <c r="P21" s="36"/>
      <c r="Q21" s="36"/>
    </row>
    <row r="22" ht="20.25" customHeight="1" spans="1:17">
      <c r="A22" s="23"/>
      <c r="B22" s="23" t="s">
        <v>330</v>
      </c>
      <c r="C22" s="23" t="str">
        <f>"A05010501"&amp;"  "&amp;"书柜"</f>
        <v>A05010501  书柜</v>
      </c>
      <c r="D22" s="38" t="s">
        <v>284</v>
      </c>
      <c r="E22" s="24">
        <v>2</v>
      </c>
      <c r="F22" s="36"/>
      <c r="G22" s="37">
        <v>3000</v>
      </c>
      <c r="H22" s="39">
        <v>3000</v>
      </c>
      <c r="I22" s="32"/>
      <c r="J22" s="32"/>
      <c r="K22" s="32"/>
      <c r="L22" s="36"/>
      <c r="M22" s="36"/>
      <c r="N22" s="36"/>
      <c r="O22" s="36"/>
      <c r="P22" s="36"/>
      <c r="Q22" s="36"/>
    </row>
    <row r="23" ht="20.25" customHeight="1" spans="1:17">
      <c r="A23" s="23"/>
      <c r="B23" s="23" t="s">
        <v>331</v>
      </c>
      <c r="C23" s="23" t="str">
        <f>"A02010108"&amp;"  "&amp;"便携式计算机"</f>
        <v>A02010108  便携式计算机</v>
      </c>
      <c r="D23" s="38" t="s">
        <v>284</v>
      </c>
      <c r="E23" s="24">
        <v>1</v>
      </c>
      <c r="F23" s="36"/>
      <c r="G23" s="37">
        <v>7000</v>
      </c>
      <c r="H23" s="39">
        <v>7000</v>
      </c>
      <c r="I23" s="32"/>
      <c r="J23" s="32"/>
      <c r="K23" s="32"/>
      <c r="L23" s="36"/>
      <c r="M23" s="36"/>
      <c r="N23" s="36"/>
      <c r="O23" s="36"/>
      <c r="P23" s="36"/>
      <c r="Q23" s="36"/>
    </row>
    <row r="24" ht="20.25" customHeight="1" spans="1:17">
      <c r="A24" s="23"/>
      <c r="B24" s="23" t="s">
        <v>332</v>
      </c>
      <c r="C24" s="23" t="str">
        <f>"A02021118"&amp;"  "&amp;"扫描仪"</f>
        <v>A02021118  扫描仪</v>
      </c>
      <c r="D24" s="38" t="s">
        <v>284</v>
      </c>
      <c r="E24" s="24">
        <v>1</v>
      </c>
      <c r="F24" s="36"/>
      <c r="G24" s="37">
        <v>4000</v>
      </c>
      <c r="H24" s="39">
        <v>4000</v>
      </c>
      <c r="I24" s="32"/>
      <c r="J24" s="32"/>
      <c r="K24" s="32"/>
      <c r="L24" s="36"/>
      <c r="M24" s="36"/>
      <c r="N24" s="36"/>
      <c r="O24" s="36"/>
      <c r="P24" s="36"/>
      <c r="Q24" s="36"/>
    </row>
    <row r="25" ht="20.25" customHeight="1" spans="1:17">
      <c r="A25" s="23"/>
      <c r="B25" s="23" t="s">
        <v>333</v>
      </c>
      <c r="C25" s="23" t="str">
        <f>"A08060301"&amp;"  "&amp;"基础软件"</f>
        <v>A08060301  基础软件</v>
      </c>
      <c r="D25" s="38" t="s">
        <v>284</v>
      </c>
      <c r="E25" s="24">
        <v>1</v>
      </c>
      <c r="F25" s="36"/>
      <c r="G25" s="37">
        <v>2000</v>
      </c>
      <c r="H25" s="39">
        <v>2000</v>
      </c>
      <c r="I25" s="32"/>
      <c r="J25" s="32"/>
      <c r="K25" s="32"/>
      <c r="L25" s="36"/>
      <c r="M25" s="36"/>
      <c r="N25" s="36"/>
      <c r="O25" s="36"/>
      <c r="P25" s="36"/>
      <c r="Q25" s="36"/>
    </row>
    <row r="26" ht="20.25" customHeight="1" spans="1:17">
      <c r="A26" s="35" t="s">
        <v>203</v>
      </c>
      <c r="B26" s="23"/>
      <c r="C26" s="23"/>
      <c r="D26" s="23"/>
      <c r="E26" s="23"/>
      <c r="F26" s="36"/>
      <c r="G26" s="37">
        <v>18800</v>
      </c>
      <c r="H26" s="37">
        <v>18800</v>
      </c>
      <c r="I26" s="36"/>
      <c r="J26" s="32"/>
      <c r="K26" s="32"/>
      <c r="L26" s="36"/>
      <c r="M26" s="36"/>
      <c r="N26" s="36"/>
      <c r="O26" s="36"/>
      <c r="P26" s="36"/>
      <c r="Q26" s="36"/>
    </row>
    <row r="27" ht="20.25" customHeight="1" spans="1:17">
      <c r="A27" s="23"/>
      <c r="B27" s="23" t="s">
        <v>334</v>
      </c>
      <c r="C27" s="23" t="str">
        <f>"A05010401"&amp;"  "&amp;"三人沙发"</f>
        <v>A05010401  三人沙发</v>
      </c>
      <c r="D27" s="38" t="s">
        <v>284</v>
      </c>
      <c r="E27" s="24">
        <v>2</v>
      </c>
      <c r="F27" s="36"/>
      <c r="G27" s="37">
        <v>4000</v>
      </c>
      <c r="H27" s="39">
        <v>4000</v>
      </c>
      <c r="I27" s="32"/>
      <c r="J27" s="32"/>
      <c r="K27" s="32"/>
      <c r="L27" s="36"/>
      <c r="M27" s="36"/>
      <c r="N27" s="36"/>
      <c r="O27" s="36"/>
      <c r="P27" s="36"/>
      <c r="Q27" s="36"/>
    </row>
    <row r="28" ht="20.25" customHeight="1" spans="1:17">
      <c r="A28" s="23"/>
      <c r="B28" s="23" t="s">
        <v>335</v>
      </c>
      <c r="C28" s="23" t="str">
        <f>"A05010204"&amp;"  "&amp;"茶几"</f>
        <v>A05010204  茶几</v>
      </c>
      <c r="D28" s="38" t="s">
        <v>284</v>
      </c>
      <c r="E28" s="24">
        <v>2</v>
      </c>
      <c r="F28" s="36"/>
      <c r="G28" s="37">
        <v>1800</v>
      </c>
      <c r="H28" s="39">
        <v>1800</v>
      </c>
      <c r="I28" s="32"/>
      <c r="J28" s="32"/>
      <c r="K28" s="32"/>
      <c r="L28" s="36"/>
      <c r="M28" s="36"/>
      <c r="N28" s="36"/>
      <c r="O28" s="36"/>
      <c r="P28" s="36"/>
      <c r="Q28" s="36"/>
    </row>
    <row r="29" ht="20.25" customHeight="1" spans="1:17">
      <c r="A29" s="23"/>
      <c r="B29" s="23" t="s">
        <v>336</v>
      </c>
      <c r="C29" s="23" t="str">
        <f>"A02021301"&amp;"  "&amp;"碎纸机"</f>
        <v>A02021301  碎纸机</v>
      </c>
      <c r="D29" s="38" t="s">
        <v>284</v>
      </c>
      <c r="E29" s="24">
        <v>2</v>
      </c>
      <c r="F29" s="36"/>
      <c r="G29" s="37">
        <v>2000</v>
      </c>
      <c r="H29" s="39">
        <v>2000</v>
      </c>
      <c r="I29" s="32"/>
      <c r="J29" s="32"/>
      <c r="K29" s="32"/>
      <c r="L29" s="36"/>
      <c r="M29" s="36"/>
      <c r="N29" s="36"/>
      <c r="O29" s="36"/>
      <c r="P29" s="36"/>
      <c r="Q29" s="36"/>
    </row>
    <row r="30" ht="20.25" customHeight="1" spans="1:17">
      <c r="A30" s="23"/>
      <c r="B30" s="23" t="s">
        <v>337</v>
      </c>
      <c r="C30" s="23" t="str">
        <f>"A05010502"&amp;"  "&amp;"文件柜"</f>
        <v>A05010502  文件柜</v>
      </c>
      <c r="D30" s="38" t="s">
        <v>284</v>
      </c>
      <c r="E30" s="24">
        <v>10</v>
      </c>
      <c r="F30" s="36"/>
      <c r="G30" s="37">
        <v>8000</v>
      </c>
      <c r="H30" s="39">
        <v>8000</v>
      </c>
      <c r="I30" s="32"/>
      <c r="J30" s="32"/>
      <c r="K30" s="32"/>
      <c r="L30" s="36"/>
      <c r="M30" s="36"/>
      <c r="N30" s="36"/>
      <c r="O30" s="36"/>
      <c r="P30" s="36"/>
      <c r="Q30" s="36"/>
    </row>
    <row r="31" ht="20.25" customHeight="1" spans="1:17">
      <c r="A31" s="23"/>
      <c r="B31" s="23" t="s">
        <v>338</v>
      </c>
      <c r="C31" s="23" t="str">
        <f>"A02021003"&amp;"  "&amp;"A4黑白打印机"</f>
        <v>A02021003  A4黑白打印机</v>
      </c>
      <c r="D31" s="38" t="s">
        <v>284</v>
      </c>
      <c r="E31" s="24">
        <v>2</v>
      </c>
      <c r="F31" s="36"/>
      <c r="G31" s="37">
        <v>3000</v>
      </c>
      <c r="H31" s="39">
        <v>3000</v>
      </c>
      <c r="I31" s="32"/>
      <c r="J31" s="32"/>
      <c r="K31" s="32"/>
      <c r="L31" s="36"/>
      <c r="M31" s="36"/>
      <c r="N31" s="36"/>
      <c r="O31" s="36"/>
      <c r="P31" s="36"/>
      <c r="Q31" s="36"/>
    </row>
    <row r="32" ht="20.25" customHeight="1" spans="1:17">
      <c r="A32" s="24" t="s">
        <v>32</v>
      </c>
      <c r="B32" s="24"/>
      <c r="C32" s="24"/>
      <c r="D32" s="38"/>
      <c r="E32" s="38"/>
      <c r="F32" s="36"/>
      <c r="G32" s="37">
        <v>106400</v>
      </c>
      <c r="H32" s="37">
        <v>106400</v>
      </c>
      <c r="I32" s="36"/>
      <c r="J32" s="36"/>
      <c r="K32" s="36"/>
      <c r="L32" s="36"/>
      <c r="M32" s="36"/>
      <c r="N32" s="36"/>
      <c r="O32" s="36"/>
      <c r="P32" s="36"/>
      <c r="Q32" s="36"/>
    </row>
  </sheetData>
  <mergeCells count="17">
    <mergeCell ref="A1:M1"/>
    <mergeCell ref="A2:Q2"/>
    <mergeCell ref="A3:M3"/>
    <mergeCell ref="G4:Q4"/>
    <mergeCell ref="L5:Q5"/>
    <mergeCell ref="A32:E32"/>
    <mergeCell ref="A4:A6"/>
    <mergeCell ref="B4:B6"/>
    <mergeCell ref="C4:C6"/>
    <mergeCell ref="D4:D6"/>
    <mergeCell ref="E4:E6"/>
    <mergeCell ref="F4:F6"/>
    <mergeCell ref="G5:G6"/>
    <mergeCell ref="H5:H6"/>
    <mergeCell ref="I5:I6"/>
    <mergeCell ref="J5:J6"/>
    <mergeCell ref="K5:K6"/>
  </mergeCells>
  <pageMargins left="0.75" right="0.75" top="1" bottom="1" header="0.5" footer="0.5"/>
  <pageSetup paperSize="9" scale="59" pageOrder="overThenDown"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N12"/>
  <sheetViews>
    <sheetView showZeros="0" topLeftCell="B1" workbookViewId="0">
      <selection activeCell="C23" sqref="C23"/>
    </sheetView>
  </sheetViews>
  <sheetFormatPr defaultColWidth="8.85" defaultRowHeight="15" customHeight="1"/>
  <cols>
    <col min="1" max="1" width="35.1333333333333" customWidth="1"/>
    <col min="2" max="2" width="28.2833333333333" customWidth="1"/>
    <col min="3" max="3" width="28.4166666666667" customWidth="1"/>
    <col min="4" max="4" width="16.2833333333333" customWidth="1"/>
    <col min="5" max="9" width="16.4166666666667" customWidth="1"/>
    <col min="10" max="14" width="16.2833333333333" customWidth="1"/>
  </cols>
  <sheetData>
    <row r="1" customHeight="1" spans="1:14">
      <c r="A1" s="20"/>
      <c r="B1" s="20"/>
      <c r="C1" s="20"/>
      <c r="D1" s="20"/>
      <c r="E1" s="20"/>
      <c r="F1" s="20"/>
      <c r="G1" s="20"/>
      <c r="H1" s="20"/>
      <c r="I1" s="20"/>
      <c r="J1" s="20"/>
      <c r="K1" s="20"/>
      <c r="L1" s="20"/>
      <c r="M1" s="20"/>
      <c r="N1" s="20" t="s">
        <v>339</v>
      </c>
    </row>
    <row r="2" ht="45" customHeight="1" spans="1:14">
      <c r="A2" s="29" t="s">
        <v>340</v>
      </c>
      <c r="B2" s="29"/>
      <c r="C2" s="29"/>
      <c r="D2" s="29"/>
      <c r="E2" s="29"/>
      <c r="F2" s="29"/>
      <c r="G2" s="29"/>
      <c r="H2" s="29"/>
      <c r="I2" s="29"/>
      <c r="J2" s="29"/>
      <c r="K2" s="29"/>
      <c r="L2" s="29"/>
      <c r="M2" s="29"/>
      <c r="N2" s="29"/>
    </row>
    <row r="3" ht="20.25" customHeight="1" spans="1:14">
      <c r="A3" s="19" t="str">
        <f>"单位名称："&amp;"易门县检验检测所"</f>
        <v>单位名称：易门县检验检测所</v>
      </c>
      <c r="B3" s="19"/>
      <c r="C3" s="19"/>
      <c r="D3" s="19"/>
      <c r="E3" s="19"/>
      <c r="F3" s="19"/>
      <c r="G3" s="19"/>
      <c r="H3" s="19"/>
      <c r="I3" s="20"/>
      <c r="J3" s="20"/>
      <c r="K3" s="20"/>
      <c r="L3" s="20"/>
      <c r="M3" s="20"/>
      <c r="N3" s="20" t="s">
        <v>29</v>
      </c>
    </row>
    <row r="4" ht="27.15" customHeight="1" spans="1:14">
      <c r="A4" s="30" t="s">
        <v>310</v>
      </c>
      <c r="B4" s="30" t="s">
        <v>341</v>
      </c>
      <c r="C4" s="30" t="s">
        <v>342</v>
      </c>
      <c r="D4" s="30" t="s">
        <v>137</v>
      </c>
      <c r="E4" s="30"/>
      <c r="F4" s="30"/>
      <c r="G4" s="30"/>
      <c r="H4" s="30"/>
      <c r="I4" s="30"/>
      <c r="J4" s="30"/>
      <c r="K4" s="30"/>
      <c r="L4" s="30"/>
      <c r="M4" s="30"/>
      <c r="N4" s="30"/>
    </row>
    <row r="5" ht="23.4" customHeight="1" spans="1:14">
      <c r="A5" s="30" t="s">
        <v>316</v>
      </c>
      <c r="B5" s="30"/>
      <c r="C5" s="30" t="s">
        <v>343</v>
      </c>
      <c r="D5" s="30" t="s">
        <v>32</v>
      </c>
      <c r="E5" s="30" t="s">
        <v>35</v>
      </c>
      <c r="F5" s="30" t="s">
        <v>317</v>
      </c>
      <c r="G5" s="30" t="s">
        <v>318</v>
      </c>
      <c r="H5" s="30" t="s">
        <v>38</v>
      </c>
      <c r="I5" s="30" t="s">
        <v>319</v>
      </c>
      <c r="J5" s="30"/>
      <c r="K5" s="30"/>
      <c r="L5" s="30"/>
      <c r="M5" s="30"/>
      <c r="N5" s="30"/>
    </row>
    <row r="6" ht="28.65" customHeight="1" spans="1:14">
      <c r="A6" s="30"/>
      <c r="B6" s="30"/>
      <c r="C6" s="30"/>
      <c r="D6" s="30"/>
      <c r="E6" s="30" t="s">
        <v>34</v>
      </c>
      <c r="F6" s="30"/>
      <c r="G6" s="30"/>
      <c r="H6" s="30"/>
      <c r="I6" s="30" t="s">
        <v>34</v>
      </c>
      <c r="J6" s="30" t="s">
        <v>41</v>
      </c>
      <c r="K6" s="30" t="s">
        <v>42</v>
      </c>
      <c r="L6" s="33" t="s">
        <v>43</v>
      </c>
      <c r="M6" s="33" t="s">
        <v>44</v>
      </c>
      <c r="N6" s="33" t="s">
        <v>45</v>
      </c>
    </row>
    <row r="7" ht="20.25" customHeight="1" spans="1:14">
      <c r="A7" s="31">
        <v>1</v>
      </c>
      <c r="B7" s="31">
        <v>2</v>
      </c>
      <c r="C7" s="31">
        <v>3</v>
      </c>
      <c r="D7" s="31">
        <v>4</v>
      </c>
      <c r="E7" s="31">
        <v>5</v>
      </c>
      <c r="F7" s="31">
        <v>6</v>
      </c>
      <c r="G7" s="31">
        <v>7</v>
      </c>
      <c r="H7" s="31">
        <v>8</v>
      </c>
      <c r="I7" s="31">
        <v>9</v>
      </c>
      <c r="J7" s="31">
        <v>10</v>
      </c>
      <c r="K7" s="31">
        <v>11</v>
      </c>
      <c r="L7" s="31">
        <v>12</v>
      </c>
      <c r="M7" s="31">
        <v>13</v>
      </c>
      <c r="N7" s="31">
        <v>14</v>
      </c>
    </row>
    <row r="8" ht="20.25" customHeight="1" spans="1:14">
      <c r="A8" s="23"/>
      <c r="B8" s="23"/>
      <c r="C8" s="23"/>
      <c r="D8" s="32"/>
      <c r="E8" s="32"/>
      <c r="F8" s="32"/>
      <c r="G8" s="32"/>
      <c r="H8" s="32"/>
      <c r="I8" s="32"/>
      <c r="J8" s="32"/>
      <c r="K8" s="32"/>
      <c r="L8" s="32"/>
      <c r="M8" s="32"/>
      <c r="N8" s="32"/>
    </row>
    <row r="9" ht="20.25" customHeight="1" spans="1:14">
      <c r="A9" s="23"/>
      <c r="B9" s="23"/>
      <c r="C9" s="23"/>
      <c r="D9" s="32"/>
      <c r="E9" s="32"/>
      <c r="F9" s="32"/>
      <c r="G9" s="32"/>
      <c r="H9" s="32"/>
      <c r="I9" s="32"/>
      <c r="J9" s="32"/>
      <c r="K9" s="32"/>
      <c r="L9" s="32"/>
      <c r="M9" s="32"/>
      <c r="N9" s="32"/>
    </row>
    <row r="10" ht="20.25" customHeight="1" spans="1:14">
      <c r="A10" s="24" t="s">
        <v>32</v>
      </c>
      <c r="B10" s="24"/>
      <c r="C10" s="24"/>
      <c r="D10" s="32"/>
      <c r="E10" s="32"/>
      <c r="F10" s="32"/>
      <c r="G10" s="32"/>
      <c r="H10" s="32"/>
      <c r="I10" s="32"/>
      <c r="J10" s="32"/>
      <c r="K10" s="32"/>
      <c r="L10" s="32"/>
      <c r="M10" s="32"/>
      <c r="N10" s="32"/>
    </row>
    <row r="12" customHeight="1" spans="2:2">
      <c r="B12" t="s">
        <v>307</v>
      </c>
    </row>
  </sheetData>
  <mergeCells count="14">
    <mergeCell ref="A1:I1"/>
    <mergeCell ref="A2:N2"/>
    <mergeCell ref="A3:H3"/>
    <mergeCell ref="D4:N4"/>
    <mergeCell ref="I5:N5"/>
    <mergeCell ref="A10:C10"/>
    <mergeCell ref="A4:A6"/>
    <mergeCell ref="B4:B6"/>
    <mergeCell ref="C4:C6"/>
    <mergeCell ref="D5:D6"/>
    <mergeCell ref="E5:E6"/>
    <mergeCell ref="F5:F6"/>
    <mergeCell ref="G5:G6"/>
    <mergeCell ref="H5:H6"/>
  </mergeCells>
  <pageMargins left="0.75" right="0.75" top="1" bottom="1" header="0.5" footer="0.5"/>
  <pageSetup paperSize="9" scale="48" pageOrder="overThenDown"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K10"/>
  <sheetViews>
    <sheetView showZeros="0" workbookViewId="0">
      <selection activeCell="A20" sqref="A20"/>
    </sheetView>
  </sheetViews>
  <sheetFormatPr defaultColWidth="8.85" defaultRowHeight="15" customHeight="1"/>
  <cols>
    <col min="1" max="1" width="37.1416666666667" customWidth="1"/>
    <col min="2" max="11" width="17.1416666666667" customWidth="1"/>
  </cols>
  <sheetData>
    <row r="1" ht="24.15" customHeight="1" spans="1:11">
      <c r="A1" s="19"/>
      <c r="B1" s="19"/>
      <c r="C1" s="19"/>
      <c r="D1" s="19"/>
      <c r="E1" s="19"/>
      <c r="F1" s="19"/>
      <c r="G1" s="19"/>
      <c r="H1" s="19"/>
      <c r="I1" s="19"/>
      <c r="J1" s="19"/>
      <c r="K1" s="20" t="s">
        <v>344</v>
      </c>
    </row>
    <row r="2" ht="45.15" customHeight="1" spans="1:11">
      <c r="A2" s="25" t="s">
        <v>345</v>
      </c>
      <c r="B2" s="25"/>
      <c r="C2" s="25"/>
      <c r="D2" s="25"/>
      <c r="E2" s="25"/>
      <c r="F2" s="25"/>
      <c r="G2" s="25"/>
      <c r="H2" s="25"/>
      <c r="I2" s="25"/>
      <c r="J2" s="25"/>
      <c r="K2" s="25"/>
    </row>
    <row r="3" ht="18.75" customHeight="1" spans="1:11">
      <c r="A3" s="19" t="str">
        <f>"单位名称："&amp;"易门县检验检测所"</f>
        <v>单位名称：易门县检验检测所</v>
      </c>
      <c r="B3" s="19"/>
      <c r="C3" s="19"/>
      <c r="D3" s="19"/>
      <c r="E3" s="19"/>
      <c r="F3" s="19"/>
      <c r="G3" s="19"/>
      <c r="H3" s="19"/>
      <c r="I3" s="19"/>
      <c r="J3" s="19"/>
      <c r="K3" s="20" t="s">
        <v>29</v>
      </c>
    </row>
    <row r="4" ht="22.5" customHeight="1" spans="1:11">
      <c r="A4" s="28" t="s">
        <v>346</v>
      </c>
      <c r="B4" s="28" t="s">
        <v>137</v>
      </c>
      <c r="C4" s="28"/>
      <c r="D4" s="28"/>
      <c r="E4" s="28" t="s">
        <v>347</v>
      </c>
      <c r="F4" s="28"/>
      <c r="G4" s="28"/>
      <c r="H4" s="28"/>
      <c r="I4" s="28"/>
      <c r="J4" s="28"/>
      <c r="K4" s="28"/>
    </row>
    <row r="5" ht="22.5" customHeight="1" spans="1:11">
      <c r="A5" s="28"/>
      <c r="B5" s="28" t="s">
        <v>32</v>
      </c>
      <c r="C5" s="28" t="s">
        <v>35</v>
      </c>
      <c r="D5" s="28" t="s">
        <v>317</v>
      </c>
      <c r="E5" s="28" t="s">
        <v>348</v>
      </c>
      <c r="F5" s="28" t="s">
        <v>349</v>
      </c>
      <c r="G5" s="13" t="s">
        <v>350</v>
      </c>
      <c r="H5" s="13" t="s">
        <v>351</v>
      </c>
      <c r="I5" s="13" t="s">
        <v>352</v>
      </c>
      <c r="J5" s="13" t="s">
        <v>353</v>
      </c>
      <c r="K5" s="13" t="s">
        <v>354</v>
      </c>
    </row>
    <row r="6" ht="18.75" customHeight="1" spans="1:11">
      <c r="A6" s="24" t="s">
        <v>46</v>
      </c>
      <c r="B6" s="24" t="s">
        <v>47</v>
      </c>
      <c r="C6" s="24" t="s">
        <v>48</v>
      </c>
      <c r="D6" s="24" t="s">
        <v>49</v>
      </c>
      <c r="E6" s="24" t="s">
        <v>50</v>
      </c>
      <c r="F6" s="24" t="s">
        <v>51</v>
      </c>
      <c r="G6" s="24" t="s">
        <v>52</v>
      </c>
      <c r="H6" s="24" t="s">
        <v>53</v>
      </c>
      <c r="I6" s="24" t="s">
        <v>54</v>
      </c>
      <c r="J6" s="24" t="s">
        <v>71</v>
      </c>
      <c r="K6" s="24" t="s">
        <v>355</v>
      </c>
    </row>
    <row r="7" ht="18.75" customHeight="1" spans="1:11">
      <c r="A7" s="23"/>
      <c r="B7" s="23"/>
      <c r="C7" s="23"/>
      <c r="D7" s="23"/>
      <c r="E7" s="23"/>
      <c r="F7" s="23"/>
      <c r="G7" s="23"/>
      <c r="H7" s="23"/>
      <c r="I7" s="23"/>
      <c r="J7" s="23"/>
      <c r="K7" s="23"/>
    </row>
    <row r="8" ht="18.75" customHeight="1" spans="1:11">
      <c r="A8" s="24"/>
      <c r="B8" s="23"/>
      <c r="C8" s="23"/>
      <c r="D8" s="23"/>
      <c r="E8" s="23"/>
      <c r="F8" s="23"/>
      <c r="G8" s="23"/>
      <c r="H8" s="23"/>
      <c r="I8" s="23"/>
      <c r="J8" s="23"/>
      <c r="K8" s="23"/>
    </row>
    <row r="10" customHeight="1" spans="1:1">
      <c r="A10" t="s">
        <v>307</v>
      </c>
    </row>
  </sheetData>
  <mergeCells count="5">
    <mergeCell ref="A2:K2"/>
    <mergeCell ref="A3:C3"/>
    <mergeCell ref="B4:D4"/>
    <mergeCell ref="E4:K4"/>
    <mergeCell ref="A4:A5"/>
  </mergeCells>
  <pageMargins left="0.75" right="0.75" top="1" bottom="1" header="0.5" footer="0.5"/>
  <pageSetup paperSize="9" scale="63" pageOrder="overThenDown"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9"/>
  <sheetViews>
    <sheetView showZeros="0" workbookViewId="0">
      <selection activeCell="A9" sqref="A9"/>
    </sheetView>
  </sheetViews>
  <sheetFormatPr defaultColWidth="8.85" defaultRowHeight="15" customHeight="1"/>
  <cols>
    <col min="1" max="10" width="28.575" customWidth="1"/>
  </cols>
  <sheetData>
    <row r="1" ht="18.75" customHeight="1" spans="1:10">
      <c r="A1" s="19"/>
      <c r="B1" s="19"/>
      <c r="C1" s="19"/>
      <c r="D1" s="19"/>
      <c r="E1" s="19"/>
      <c r="F1" s="19"/>
      <c r="G1" s="19"/>
      <c r="H1" s="19"/>
      <c r="I1" s="19"/>
      <c r="J1" s="20" t="s">
        <v>356</v>
      </c>
    </row>
    <row r="2" ht="52.05" customHeight="1" spans="1:10">
      <c r="A2" s="25" t="s">
        <v>357</v>
      </c>
      <c r="B2" s="26"/>
      <c r="C2" s="26"/>
      <c r="D2" s="26"/>
      <c r="E2" s="26"/>
      <c r="F2" s="26"/>
      <c r="G2" s="26"/>
      <c r="H2" s="26"/>
      <c r="I2" s="26"/>
      <c r="J2" s="26"/>
    </row>
    <row r="3" ht="21.3" customHeight="1" spans="1:10">
      <c r="A3" s="19" t="str">
        <f>"单位名称："&amp;"易门县检验检测所"</f>
        <v>单位名称：易门县检验检测所</v>
      </c>
      <c r="B3" s="19"/>
      <c r="C3" s="19"/>
      <c r="D3" s="27"/>
      <c r="E3" s="27"/>
      <c r="F3" s="27"/>
      <c r="G3" s="27"/>
      <c r="H3" s="27"/>
      <c r="I3" s="27"/>
      <c r="J3" s="27"/>
    </row>
    <row r="4" ht="27.15" customHeight="1" spans="1:10">
      <c r="A4" s="22" t="s">
        <v>212</v>
      </c>
      <c r="B4" s="22" t="s">
        <v>213</v>
      </c>
      <c r="C4" s="22" t="s">
        <v>214</v>
      </c>
      <c r="D4" s="22" t="s">
        <v>215</v>
      </c>
      <c r="E4" s="22" t="s">
        <v>216</v>
      </c>
      <c r="F4" s="22" t="s">
        <v>217</v>
      </c>
      <c r="G4" s="22" t="s">
        <v>218</v>
      </c>
      <c r="H4" s="22" t="s">
        <v>219</v>
      </c>
      <c r="I4" s="22" t="s">
        <v>220</v>
      </c>
      <c r="J4" s="22" t="s">
        <v>221</v>
      </c>
    </row>
    <row r="5" ht="18.75" customHeight="1" spans="1:10">
      <c r="A5" s="22" t="s">
        <v>46</v>
      </c>
      <c r="B5" s="22" t="s">
        <v>47</v>
      </c>
      <c r="C5" s="22" t="s">
        <v>48</v>
      </c>
      <c r="D5" s="22" t="s">
        <v>49</v>
      </c>
      <c r="E5" s="22" t="s">
        <v>50</v>
      </c>
      <c r="F5" s="22" t="s">
        <v>51</v>
      </c>
      <c r="G5" s="22" t="s">
        <v>52</v>
      </c>
      <c r="H5" s="22" t="s">
        <v>53</v>
      </c>
      <c r="I5" s="22" t="s">
        <v>54</v>
      </c>
      <c r="J5" s="22" t="s">
        <v>71</v>
      </c>
    </row>
    <row r="6" ht="18.75" customHeight="1" spans="1:10">
      <c r="A6" s="23"/>
      <c r="B6" s="23"/>
      <c r="C6" s="23"/>
      <c r="D6" s="23"/>
      <c r="E6" s="23"/>
      <c r="F6" s="23"/>
      <c r="G6" s="23"/>
      <c r="H6" s="23"/>
      <c r="I6" s="23"/>
      <c r="J6" s="23"/>
    </row>
    <row r="7" ht="18.75" customHeight="1" spans="1:10">
      <c r="A7" s="23"/>
      <c r="B7" s="23"/>
      <c r="C7" s="23"/>
      <c r="D7" s="23"/>
      <c r="E7" s="23"/>
      <c r="F7" s="23"/>
      <c r="G7" s="23"/>
      <c r="H7" s="23"/>
      <c r="I7" s="23"/>
      <c r="J7" s="23"/>
    </row>
    <row r="9" customHeight="1" spans="1:1">
      <c r="A9" t="s">
        <v>307</v>
      </c>
    </row>
  </sheetData>
  <mergeCells count="2">
    <mergeCell ref="A2:J2"/>
    <mergeCell ref="A3:C3"/>
  </mergeCells>
  <pageMargins left="0.75" right="0.75" top="1" bottom="1" header="0.5" footer="0.5"/>
  <pageSetup paperSize="9" scale="46" pageOrder="overThenDown"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H9"/>
  <sheetViews>
    <sheetView showZeros="0" workbookViewId="0">
      <selection activeCell="A9" sqref="A9"/>
    </sheetView>
  </sheetViews>
  <sheetFormatPr defaultColWidth="8.85" defaultRowHeight="15" customHeight="1" outlineLevelCol="7"/>
  <cols>
    <col min="1" max="8" width="28.575" customWidth="1"/>
  </cols>
  <sheetData>
    <row r="1" ht="18.75" customHeight="1" spans="1:8">
      <c r="A1" s="19"/>
      <c r="B1" s="19"/>
      <c r="C1" s="19"/>
      <c r="D1" s="19"/>
      <c r="E1" s="19"/>
      <c r="F1" s="19"/>
      <c r="G1" s="19"/>
      <c r="H1" s="20" t="s">
        <v>358</v>
      </c>
    </row>
    <row r="2" ht="41.4" customHeight="1" spans="1:8">
      <c r="A2" s="21" t="s">
        <v>359</v>
      </c>
      <c r="B2" s="21"/>
      <c r="C2" s="21"/>
      <c r="D2" s="21"/>
      <c r="E2" s="21"/>
      <c r="F2" s="21"/>
      <c r="G2" s="21"/>
      <c r="H2" s="21"/>
    </row>
    <row r="3" ht="18.75" customHeight="1" spans="1:8">
      <c r="A3" s="19" t="str">
        <f>"单位名称："&amp;"易门县检验检测所"</f>
        <v>单位名称：易门县检验检测所</v>
      </c>
      <c r="B3" s="19"/>
      <c r="C3" s="19"/>
      <c r="D3" s="19"/>
      <c r="E3" s="19"/>
      <c r="F3" s="19"/>
      <c r="G3" s="19"/>
      <c r="H3" s="19"/>
    </row>
    <row r="4" ht="18.75" customHeight="1" spans="1:8">
      <c r="A4" s="22" t="s">
        <v>130</v>
      </c>
      <c r="B4" s="22" t="s">
        <v>360</v>
      </c>
      <c r="C4" s="22" t="s">
        <v>361</v>
      </c>
      <c r="D4" s="22" t="s">
        <v>362</v>
      </c>
      <c r="E4" s="22" t="s">
        <v>313</v>
      </c>
      <c r="F4" s="22" t="s">
        <v>363</v>
      </c>
      <c r="G4" s="22"/>
      <c r="H4" s="22"/>
    </row>
    <row r="5" ht="18.75" customHeight="1" spans="1:8">
      <c r="A5" s="22"/>
      <c r="B5" s="22"/>
      <c r="C5" s="22"/>
      <c r="D5" s="22"/>
      <c r="E5" s="22"/>
      <c r="F5" s="22" t="s">
        <v>314</v>
      </c>
      <c r="G5" s="22" t="s">
        <v>364</v>
      </c>
      <c r="H5" s="22" t="s">
        <v>365</v>
      </c>
    </row>
    <row r="6" ht="18.75" customHeight="1" spans="1:8">
      <c r="A6" s="22" t="s">
        <v>46</v>
      </c>
      <c r="B6" s="22" t="s">
        <v>47</v>
      </c>
      <c r="C6" s="22" t="s">
        <v>48</v>
      </c>
      <c r="D6" s="22" t="s">
        <v>49</v>
      </c>
      <c r="E6" s="22" t="s">
        <v>50</v>
      </c>
      <c r="F6" s="22" t="s">
        <v>51</v>
      </c>
      <c r="G6" s="22" t="s">
        <v>52</v>
      </c>
      <c r="H6" s="22" t="s">
        <v>53</v>
      </c>
    </row>
    <row r="7" ht="18.75" customHeight="1" spans="1:8">
      <c r="A7" s="23"/>
      <c r="B7" s="23"/>
      <c r="C7" s="23"/>
      <c r="D7" s="23"/>
      <c r="E7" s="24"/>
      <c r="F7" s="24"/>
      <c r="G7" s="17"/>
      <c r="H7" s="17"/>
    </row>
    <row r="9" customHeight="1" spans="1:1">
      <c r="A9" t="s">
        <v>307</v>
      </c>
    </row>
  </sheetData>
  <mergeCells count="8">
    <mergeCell ref="A2:H2"/>
    <mergeCell ref="A3:C3"/>
    <mergeCell ref="F4:H4"/>
    <mergeCell ref="A4:A5"/>
    <mergeCell ref="B4:B5"/>
    <mergeCell ref="C4:C5"/>
    <mergeCell ref="D4:D5"/>
    <mergeCell ref="E4:E5"/>
  </mergeCells>
  <pageMargins left="0.75" right="0.75" top="1" bottom="1" header="0.5" footer="0.5"/>
  <pageSetup paperSize="1" scale="54" pageOrder="overThenDown"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K12"/>
  <sheetViews>
    <sheetView showZeros="0" workbookViewId="0">
      <selection activeCell="B23" sqref="B23"/>
    </sheetView>
  </sheetViews>
  <sheetFormatPr defaultColWidth="8.85" defaultRowHeight="15" customHeight="1"/>
  <cols>
    <col min="1" max="1" width="21.425" customWidth="1"/>
    <col min="2" max="3" width="35.7083333333333" customWidth="1"/>
    <col min="4" max="4" width="17.1416666666667" customWidth="1"/>
    <col min="5" max="5" width="28.575" customWidth="1"/>
    <col min="6" max="6" width="17.1416666666667" customWidth="1"/>
    <col min="7" max="7" width="28.575" customWidth="1"/>
    <col min="8" max="11" width="14.2833333333333" customWidth="1"/>
  </cols>
  <sheetData>
    <row r="1" ht="18.75" customHeight="1" spans="1:11">
      <c r="A1" s="1"/>
      <c r="B1" s="1"/>
      <c r="C1" s="1"/>
      <c r="D1" s="1"/>
      <c r="E1" s="1"/>
      <c r="F1" s="1"/>
      <c r="G1" s="1"/>
      <c r="H1" s="2"/>
      <c r="I1" s="2"/>
      <c r="J1" s="2"/>
      <c r="K1" s="2" t="s">
        <v>366</v>
      </c>
    </row>
    <row r="2" ht="45" customHeight="1" spans="1:11">
      <c r="A2" s="3" t="s">
        <v>367</v>
      </c>
      <c r="B2" s="3"/>
      <c r="C2" s="3"/>
      <c r="D2" s="3"/>
      <c r="E2" s="3"/>
      <c r="F2" s="3"/>
      <c r="G2" s="3"/>
      <c r="H2" s="3"/>
      <c r="I2" s="3"/>
      <c r="J2" s="3"/>
      <c r="K2" s="3"/>
    </row>
    <row r="3" ht="18.75" customHeight="1" spans="1:11">
      <c r="A3" s="4" t="str">
        <f>"单位名称："&amp;"易门县检验检测所"</f>
        <v>单位名称：易门县检验检测所</v>
      </c>
      <c r="B3" s="4"/>
      <c r="C3" s="4"/>
      <c r="D3" s="4"/>
      <c r="E3" s="4"/>
      <c r="F3" s="4"/>
      <c r="G3" s="4"/>
      <c r="H3" s="5"/>
      <c r="I3" s="5"/>
      <c r="J3" s="5"/>
      <c r="K3" s="5" t="s">
        <v>29</v>
      </c>
    </row>
    <row r="4" ht="18.75" customHeight="1" spans="1:11">
      <c r="A4" s="13" t="s">
        <v>191</v>
      </c>
      <c r="B4" s="13" t="s">
        <v>132</v>
      </c>
      <c r="C4" s="13" t="s">
        <v>192</v>
      </c>
      <c r="D4" s="13" t="s">
        <v>133</v>
      </c>
      <c r="E4" s="13" t="s">
        <v>134</v>
      </c>
      <c r="F4" s="13" t="s">
        <v>193</v>
      </c>
      <c r="G4" s="13" t="s">
        <v>136</v>
      </c>
      <c r="H4" s="13" t="s">
        <v>32</v>
      </c>
      <c r="I4" s="13" t="s">
        <v>368</v>
      </c>
      <c r="J4" s="13"/>
      <c r="K4" s="13"/>
    </row>
    <row r="5" ht="18.75" customHeight="1" spans="1:11">
      <c r="A5" s="13"/>
      <c r="B5" s="13"/>
      <c r="C5" s="13"/>
      <c r="D5" s="13"/>
      <c r="E5" s="13"/>
      <c r="F5" s="13"/>
      <c r="G5" s="13"/>
      <c r="H5" s="13"/>
      <c r="I5" s="13" t="s">
        <v>35</v>
      </c>
      <c r="J5" s="13" t="s">
        <v>36</v>
      </c>
      <c r="K5" s="13" t="s">
        <v>37</v>
      </c>
    </row>
    <row r="6" ht="22.65" customHeight="1" spans="1:11">
      <c r="A6" s="13"/>
      <c r="B6" s="13"/>
      <c r="C6" s="13"/>
      <c r="D6" s="13"/>
      <c r="E6" s="13"/>
      <c r="F6" s="13"/>
      <c r="G6" s="13"/>
      <c r="H6" s="13"/>
      <c r="I6" s="13"/>
      <c r="J6" s="13"/>
      <c r="K6" s="13"/>
    </row>
    <row r="7" ht="18.75" customHeight="1" spans="1:11">
      <c r="A7" s="14" t="s">
        <v>46</v>
      </c>
      <c r="B7" s="14">
        <v>2</v>
      </c>
      <c r="C7" s="14">
        <v>3</v>
      </c>
      <c r="D7" s="14">
        <v>4</v>
      </c>
      <c r="E7" s="14">
        <v>5</v>
      </c>
      <c r="F7" s="14">
        <v>6</v>
      </c>
      <c r="G7" s="14">
        <v>7</v>
      </c>
      <c r="H7" s="14">
        <v>8</v>
      </c>
      <c r="I7" s="14">
        <v>9</v>
      </c>
      <c r="J7" s="14">
        <v>10</v>
      </c>
      <c r="K7" s="14">
        <v>11</v>
      </c>
    </row>
    <row r="8" ht="20.25" customHeight="1" spans="1:11">
      <c r="A8" s="15"/>
      <c r="B8" s="16"/>
      <c r="C8" s="15"/>
      <c r="D8" s="15"/>
      <c r="E8" s="15"/>
      <c r="F8" s="15"/>
      <c r="G8" s="15"/>
      <c r="H8" s="17"/>
      <c r="I8" s="17"/>
      <c r="J8" s="17"/>
      <c r="K8" s="17"/>
    </row>
    <row r="9" ht="20.25" customHeight="1" spans="1:11">
      <c r="A9" s="15"/>
      <c r="B9" s="16"/>
      <c r="C9" s="15"/>
      <c r="D9" s="15"/>
      <c r="E9" s="15"/>
      <c r="F9" s="15"/>
      <c r="G9" s="15"/>
      <c r="H9" s="17"/>
      <c r="I9" s="17"/>
      <c r="J9" s="17"/>
      <c r="K9" s="17"/>
    </row>
    <row r="10" ht="20.25" customHeight="1" spans="1:11">
      <c r="A10" s="18" t="s">
        <v>32</v>
      </c>
      <c r="B10" s="18"/>
      <c r="C10" s="18"/>
      <c r="D10" s="18"/>
      <c r="E10" s="18"/>
      <c r="F10" s="18"/>
      <c r="G10" s="18"/>
      <c r="H10" s="17"/>
      <c r="I10" s="17"/>
      <c r="J10" s="17"/>
      <c r="K10" s="17"/>
    </row>
    <row r="12" customHeight="1" spans="1:1">
      <c r="A12" t="s">
        <v>307</v>
      </c>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ageMargins left="0.75" right="0.75" top="1" bottom="1" header="0.5" footer="0.5"/>
  <pageSetup paperSize="9" scale="54" pageOrder="overThenDown"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12"/>
  <sheetViews>
    <sheetView showZeros="0" workbookViewId="0">
      <selection activeCell="A21" sqref="A21"/>
    </sheetView>
  </sheetViews>
  <sheetFormatPr defaultColWidth="8.85" defaultRowHeight="15" customHeight="1" outlineLevelCol="6"/>
  <cols>
    <col min="1" max="1" width="35.7083333333333" customWidth="1"/>
    <col min="2" max="2" width="21.425" customWidth="1"/>
    <col min="3" max="3" width="35.7083333333333" customWidth="1"/>
    <col min="4" max="4" width="21.425" customWidth="1"/>
    <col min="5" max="7" width="17.1416666666667" customWidth="1"/>
  </cols>
  <sheetData>
    <row r="1" ht="18.75" customHeight="1" spans="1:7">
      <c r="A1" s="1"/>
      <c r="B1" s="1"/>
      <c r="C1" s="1"/>
      <c r="D1" s="1"/>
      <c r="E1" s="2"/>
      <c r="F1" s="2"/>
      <c r="G1" s="2" t="s">
        <v>369</v>
      </c>
    </row>
    <row r="2" ht="45" customHeight="1" spans="1:7">
      <c r="A2" s="3" t="s">
        <v>370</v>
      </c>
      <c r="B2" s="3"/>
      <c r="C2" s="3"/>
      <c r="D2" s="3"/>
      <c r="E2" s="3"/>
      <c r="F2" s="3"/>
      <c r="G2" s="3"/>
    </row>
    <row r="3" ht="24.15" customHeight="1" spans="1:7">
      <c r="A3" s="4" t="str">
        <f>"单位名称："&amp;"易门县检验检测所"</f>
        <v>单位名称：易门县检验检测所</v>
      </c>
      <c r="B3" s="4"/>
      <c r="C3" s="4"/>
      <c r="D3" s="4"/>
      <c r="E3" s="5"/>
      <c r="F3" s="5"/>
      <c r="G3" s="5" t="s">
        <v>29</v>
      </c>
    </row>
    <row r="4" ht="18.75" customHeight="1" spans="1:7">
      <c r="A4" s="6" t="s">
        <v>192</v>
      </c>
      <c r="B4" s="6" t="s">
        <v>191</v>
      </c>
      <c r="C4" s="6" t="s">
        <v>132</v>
      </c>
      <c r="D4" s="6" t="s">
        <v>371</v>
      </c>
      <c r="E4" s="6" t="s">
        <v>35</v>
      </c>
      <c r="F4" s="6"/>
      <c r="G4" s="6"/>
    </row>
    <row r="5" ht="18.75" customHeight="1" spans="1:7">
      <c r="A5" s="6"/>
      <c r="B5" s="6"/>
      <c r="C5" s="6"/>
      <c r="D5" s="6"/>
      <c r="E5" s="6">
        <v>2026</v>
      </c>
      <c r="F5" s="6">
        <v>2027</v>
      </c>
      <c r="G5" s="6">
        <v>2028</v>
      </c>
    </row>
    <row r="6" ht="22.65" customHeight="1" spans="1:7">
      <c r="A6" s="6"/>
      <c r="B6" s="6"/>
      <c r="C6" s="6"/>
      <c r="D6" s="6"/>
      <c r="E6" s="6"/>
      <c r="F6" s="6"/>
      <c r="G6" s="6"/>
    </row>
    <row r="7" ht="18.75" customHeight="1" spans="1:7">
      <c r="A7" s="7" t="s">
        <v>46</v>
      </c>
      <c r="B7" s="7">
        <v>2</v>
      </c>
      <c r="C7" s="7">
        <v>3</v>
      </c>
      <c r="D7" s="7">
        <v>4</v>
      </c>
      <c r="E7" s="7">
        <v>5</v>
      </c>
      <c r="F7" s="7">
        <v>6</v>
      </c>
      <c r="G7" s="7">
        <v>7</v>
      </c>
    </row>
    <row r="8" ht="20.25" customHeight="1" spans="1:7">
      <c r="A8" s="8" t="s">
        <v>56</v>
      </c>
      <c r="B8" s="8" t="s">
        <v>197</v>
      </c>
      <c r="C8" s="9" t="s">
        <v>201</v>
      </c>
      <c r="D8" s="8" t="s">
        <v>372</v>
      </c>
      <c r="E8" s="10">
        <v>50000</v>
      </c>
      <c r="F8" s="11"/>
      <c r="G8" s="11"/>
    </row>
    <row r="9" ht="20.25" customHeight="1" spans="1:7">
      <c r="A9" s="8" t="s">
        <v>56</v>
      </c>
      <c r="B9" s="8" t="s">
        <v>197</v>
      </c>
      <c r="C9" s="9" t="s">
        <v>203</v>
      </c>
      <c r="D9" s="8" t="s">
        <v>372</v>
      </c>
      <c r="E9" s="10">
        <v>30000</v>
      </c>
      <c r="F9" s="11"/>
      <c r="G9" s="11"/>
    </row>
    <row r="10" ht="20.25" customHeight="1" spans="1:7">
      <c r="A10" s="8" t="s">
        <v>56</v>
      </c>
      <c r="B10" s="8" t="s">
        <v>197</v>
      </c>
      <c r="C10" s="9" t="s">
        <v>205</v>
      </c>
      <c r="D10" s="8" t="s">
        <v>372</v>
      </c>
      <c r="E10" s="10">
        <v>20000</v>
      </c>
      <c r="F10" s="11"/>
      <c r="G10" s="11"/>
    </row>
    <row r="11" ht="20.25" customHeight="1" spans="1:7">
      <c r="A11" s="8" t="s">
        <v>56</v>
      </c>
      <c r="B11" s="8" t="s">
        <v>208</v>
      </c>
      <c r="C11" s="9" t="s">
        <v>207</v>
      </c>
      <c r="D11" s="8" t="s">
        <v>372</v>
      </c>
      <c r="E11" s="10">
        <v>20000</v>
      </c>
      <c r="F11" s="11"/>
      <c r="G11" s="11"/>
    </row>
    <row r="12" ht="20.25" customHeight="1" spans="1:7">
      <c r="A12" s="12" t="s">
        <v>32</v>
      </c>
      <c r="B12" s="12"/>
      <c r="C12" s="12"/>
      <c r="D12" s="12"/>
      <c r="E12" s="10">
        <v>120000</v>
      </c>
      <c r="F12" s="11"/>
      <c r="G12" s="11"/>
    </row>
  </sheetData>
  <mergeCells count="11">
    <mergeCell ref="A2:G2"/>
    <mergeCell ref="A3:D3"/>
    <mergeCell ref="E4:G4"/>
    <mergeCell ref="A12:D12"/>
    <mergeCell ref="A4:A6"/>
    <mergeCell ref="B4:B6"/>
    <mergeCell ref="C4:C6"/>
    <mergeCell ref="D4:D6"/>
    <mergeCell ref="E5:E6"/>
    <mergeCell ref="F5:F6"/>
    <mergeCell ref="G5:G6"/>
  </mergeCells>
  <pageMargins left="0.75" right="0.75" top="1" bottom="1" header="0.5" footer="0.5"/>
  <pageSetup paperSize="9" scale="80" pageOrder="overThenDown"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S10"/>
  <sheetViews>
    <sheetView showZeros="0" topLeftCell="A2" workbookViewId="0">
      <selection activeCell="E17" sqref="E17"/>
    </sheetView>
  </sheetViews>
  <sheetFormatPr defaultColWidth="8.85" defaultRowHeight="15" customHeight="1"/>
  <cols>
    <col min="1" max="1" width="19" customWidth="1"/>
    <col min="2" max="2" width="18.75" customWidth="1"/>
    <col min="3" max="5" width="17.1416666666667" customWidth="1"/>
    <col min="6" max="6" width="15.125" customWidth="1"/>
    <col min="7" max="8" width="17.1416666666667" customWidth="1"/>
    <col min="9" max="9" width="12.875" customWidth="1"/>
    <col min="10" max="10" width="12.25" customWidth="1"/>
    <col min="11" max="13" width="17.1416666666667" customWidth="1"/>
    <col min="14" max="14" width="13" customWidth="1"/>
    <col min="15" max="15" width="11.75" customWidth="1"/>
    <col min="16" max="16" width="13.375" customWidth="1"/>
    <col min="17" max="17" width="14.375" customWidth="1"/>
    <col min="18" max="19" width="17.1416666666667" customWidth="1"/>
  </cols>
  <sheetData>
    <row r="1" ht="18.75" customHeight="1" spans="1:19">
      <c r="A1" s="1"/>
      <c r="B1" s="1"/>
      <c r="C1" s="1"/>
      <c r="D1" s="1"/>
      <c r="E1" s="1"/>
      <c r="F1" s="1"/>
      <c r="G1" s="1"/>
      <c r="H1" s="1"/>
      <c r="I1" s="2"/>
      <c r="J1" s="2"/>
      <c r="K1" s="2"/>
      <c r="L1" s="2"/>
      <c r="M1" s="2"/>
      <c r="N1" s="2"/>
      <c r="O1" s="2"/>
      <c r="P1" s="2"/>
      <c r="Q1" s="2"/>
      <c r="R1" s="2"/>
      <c r="S1" s="2" t="s">
        <v>27</v>
      </c>
    </row>
    <row r="2" ht="37.5" customHeight="1" spans="1:19">
      <c r="A2" s="3" t="s">
        <v>28</v>
      </c>
      <c r="B2" s="3"/>
      <c r="C2" s="3"/>
      <c r="D2" s="3"/>
      <c r="E2" s="3"/>
      <c r="F2" s="3"/>
      <c r="G2" s="3"/>
      <c r="H2" s="3"/>
      <c r="I2" s="3"/>
      <c r="J2" s="3"/>
      <c r="K2" s="3"/>
      <c r="L2" s="3"/>
      <c r="M2" s="3"/>
      <c r="N2" s="3"/>
      <c r="O2" s="3"/>
      <c r="P2" s="3"/>
      <c r="Q2" s="3"/>
      <c r="R2" s="3"/>
      <c r="S2" s="3"/>
    </row>
    <row r="3" ht="18.75" customHeight="1" spans="1:19">
      <c r="A3" s="4" t="str">
        <f>"单位名称："&amp;"易门县检验检测所"</f>
        <v>单位名称：易门县检验检测所</v>
      </c>
      <c r="B3" s="4"/>
      <c r="C3" s="4"/>
      <c r="D3" s="4"/>
      <c r="E3" s="57"/>
      <c r="F3" s="57"/>
      <c r="G3" s="57"/>
      <c r="H3" s="57"/>
      <c r="I3" s="5"/>
      <c r="J3" s="5"/>
      <c r="K3" s="5"/>
      <c r="L3" s="5"/>
      <c r="M3" s="5"/>
      <c r="N3" s="5"/>
      <c r="O3" s="5"/>
      <c r="P3" s="5"/>
      <c r="Q3" s="5"/>
      <c r="R3" s="5"/>
      <c r="S3" s="5" t="s">
        <v>29</v>
      </c>
    </row>
    <row r="4" ht="18.75" customHeight="1" spans="1:19">
      <c r="A4" s="13" t="s">
        <v>30</v>
      </c>
      <c r="B4" s="86" t="s">
        <v>31</v>
      </c>
      <c r="C4" s="86" t="s">
        <v>32</v>
      </c>
      <c r="D4" s="86" t="s">
        <v>33</v>
      </c>
      <c r="E4" s="86"/>
      <c r="F4" s="86"/>
      <c r="G4" s="86"/>
      <c r="H4" s="86"/>
      <c r="I4" s="86"/>
      <c r="J4" s="89"/>
      <c r="K4" s="89"/>
      <c r="L4" s="89"/>
      <c r="M4" s="89"/>
      <c r="N4" s="89"/>
      <c r="O4" s="86" t="s">
        <v>20</v>
      </c>
      <c r="P4" s="86"/>
      <c r="Q4" s="86"/>
      <c r="R4" s="86"/>
      <c r="S4" s="86"/>
    </row>
    <row r="5" ht="18.75" customHeight="1" spans="1:19">
      <c r="A5" s="13"/>
      <c r="B5" s="86"/>
      <c r="C5" s="86"/>
      <c r="D5" s="87" t="s">
        <v>34</v>
      </c>
      <c r="E5" s="87" t="s">
        <v>35</v>
      </c>
      <c r="F5" s="87" t="s">
        <v>36</v>
      </c>
      <c r="G5" s="87" t="s">
        <v>37</v>
      </c>
      <c r="H5" s="87" t="s">
        <v>38</v>
      </c>
      <c r="I5" s="90" t="s">
        <v>39</v>
      </c>
      <c r="J5" s="91"/>
      <c r="K5" s="91"/>
      <c r="L5" s="91"/>
      <c r="M5" s="91"/>
      <c r="N5" s="91"/>
      <c r="O5" s="90" t="s">
        <v>34</v>
      </c>
      <c r="P5" s="90" t="s">
        <v>35</v>
      </c>
      <c r="Q5" s="90" t="s">
        <v>36</v>
      </c>
      <c r="R5" s="90" t="s">
        <v>37</v>
      </c>
      <c r="S5" s="87" t="s">
        <v>40</v>
      </c>
    </row>
    <row r="6" ht="18.75" customHeight="1" spans="1:19">
      <c r="A6" s="13"/>
      <c r="B6" s="86"/>
      <c r="C6" s="86"/>
      <c r="D6" s="87"/>
      <c r="E6" s="87"/>
      <c r="F6" s="87"/>
      <c r="G6" s="87"/>
      <c r="H6" s="87"/>
      <c r="I6" s="90" t="s">
        <v>34</v>
      </c>
      <c r="J6" s="90" t="s">
        <v>41</v>
      </c>
      <c r="K6" s="90" t="s">
        <v>42</v>
      </c>
      <c r="L6" s="90" t="s">
        <v>43</v>
      </c>
      <c r="M6" s="90" t="s">
        <v>44</v>
      </c>
      <c r="N6" s="90" t="s">
        <v>45</v>
      </c>
      <c r="O6" s="90"/>
      <c r="P6" s="90"/>
      <c r="Q6" s="90"/>
      <c r="R6" s="90"/>
      <c r="S6" s="87"/>
    </row>
    <row r="7" ht="18.75" customHeight="1" spans="1:19">
      <c r="A7" s="88" t="s">
        <v>46</v>
      </c>
      <c r="B7" s="14" t="s">
        <v>47</v>
      </c>
      <c r="C7" s="14" t="s">
        <v>48</v>
      </c>
      <c r="D7" s="14" t="s">
        <v>49</v>
      </c>
      <c r="E7" s="88" t="s">
        <v>50</v>
      </c>
      <c r="F7" s="14" t="s">
        <v>51</v>
      </c>
      <c r="G7" s="14" t="s">
        <v>52</v>
      </c>
      <c r="H7" s="88" t="s">
        <v>53</v>
      </c>
      <c r="I7" s="14" t="s">
        <v>54</v>
      </c>
      <c r="J7" s="14">
        <v>10</v>
      </c>
      <c r="K7" s="14">
        <v>11</v>
      </c>
      <c r="L7" s="14">
        <v>12</v>
      </c>
      <c r="M7" s="14">
        <v>13</v>
      </c>
      <c r="N7" s="14">
        <v>14</v>
      </c>
      <c r="O7" s="14">
        <v>15</v>
      </c>
      <c r="P7" s="14">
        <v>16</v>
      </c>
      <c r="Q7" s="14">
        <v>17</v>
      </c>
      <c r="R7" s="14">
        <v>18</v>
      </c>
      <c r="S7" s="14">
        <v>19</v>
      </c>
    </row>
    <row r="8" ht="20.25" customHeight="1" spans="1:19">
      <c r="A8" s="71" t="s">
        <v>55</v>
      </c>
      <c r="B8" s="16" t="s">
        <v>56</v>
      </c>
      <c r="C8" s="70">
        <v>2601824.69</v>
      </c>
      <c r="D8" s="70">
        <v>2386514.69</v>
      </c>
      <c r="E8" s="70">
        <v>2386514.69</v>
      </c>
      <c r="F8" s="17"/>
      <c r="G8" s="17"/>
      <c r="H8" s="17"/>
      <c r="I8" s="70">
        <v>215310</v>
      </c>
      <c r="J8" s="70"/>
      <c r="K8" s="70">
        <v>215310</v>
      </c>
      <c r="L8" s="17"/>
      <c r="M8" s="17"/>
      <c r="N8" s="17"/>
      <c r="O8" s="17"/>
      <c r="P8" s="17"/>
      <c r="Q8" s="17"/>
      <c r="R8" s="17"/>
      <c r="S8" s="17"/>
    </row>
    <row r="9" ht="20.25" customHeight="1" spans="1:19">
      <c r="A9" s="72" t="s">
        <v>57</v>
      </c>
      <c r="B9" s="73" t="s">
        <v>56</v>
      </c>
      <c r="C9" s="70">
        <v>2601824.69</v>
      </c>
      <c r="D9" s="70">
        <v>2386514.69</v>
      </c>
      <c r="E9" s="70">
        <v>2386514.69</v>
      </c>
      <c r="F9" s="17"/>
      <c r="G9" s="17"/>
      <c r="H9" s="17"/>
      <c r="I9" s="70">
        <v>215310</v>
      </c>
      <c r="J9" s="70"/>
      <c r="K9" s="70">
        <v>215310</v>
      </c>
      <c r="L9" s="17"/>
      <c r="M9" s="17"/>
      <c r="N9" s="17"/>
      <c r="O9" s="23"/>
      <c r="P9" s="23"/>
      <c r="Q9" s="23"/>
      <c r="R9" s="23"/>
      <c r="S9" s="23"/>
    </row>
    <row r="10" ht="20.25" customHeight="1" spans="1:19">
      <c r="A10" s="47" t="s">
        <v>32</v>
      </c>
      <c r="B10" s="47"/>
      <c r="C10" s="70">
        <v>2601824.69</v>
      </c>
      <c r="D10" s="70">
        <v>2386514.69</v>
      </c>
      <c r="E10" s="70">
        <v>2386514.69</v>
      </c>
      <c r="F10" s="17"/>
      <c r="G10" s="17"/>
      <c r="H10" s="17"/>
      <c r="I10" s="70">
        <v>215310</v>
      </c>
      <c r="J10" s="70"/>
      <c r="K10" s="70">
        <v>215310</v>
      </c>
      <c r="L10" s="17"/>
      <c r="M10" s="17"/>
      <c r="N10" s="17"/>
      <c r="O10" s="17"/>
      <c r="P10" s="17"/>
      <c r="Q10" s="17"/>
      <c r="R10" s="17"/>
      <c r="S10" s="17"/>
    </row>
  </sheetData>
  <mergeCells count="19">
    <mergeCell ref="A2:S2"/>
    <mergeCell ref="A3:D3"/>
    <mergeCell ref="D4:N4"/>
    <mergeCell ref="O4:S4"/>
    <mergeCell ref="I5:N5"/>
    <mergeCell ref="A10:B10"/>
    <mergeCell ref="A4:A6"/>
    <mergeCell ref="B4:B6"/>
    <mergeCell ref="C4:C6"/>
    <mergeCell ref="D5:D6"/>
    <mergeCell ref="E5:E6"/>
    <mergeCell ref="F5:F6"/>
    <mergeCell ref="G5:G6"/>
    <mergeCell ref="H5:H6"/>
    <mergeCell ref="O5:O6"/>
    <mergeCell ref="P5:P6"/>
    <mergeCell ref="Q5:Q6"/>
    <mergeCell ref="R5:R6"/>
    <mergeCell ref="S5:S6"/>
  </mergeCells>
  <pageMargins left="0.75" right="0.75" top="1" bottom="1" header="0.5" footer="0.5"/>
  <pageSetup paperSize="9" scale="43" pageOrder="overThenDown"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O22"/>
  <sheetViews>
    <sheetView showZeros="0" workbookViewId="0">
      <selection activeCell="C27" sqref="C27"/>
    </sheetView>
  </sheetViews>
  <sheetFormatPr defaultColWidth="8.85" defaultRowHeight="15" customHeight="1"/>
  <cols>
    <col min="1" max="1" width="15.125" customWidth="1"/>
    <col min="2" max="2" width="28.575" customWidth="1"/>
    <col min="3" max="6" width="17.1416666666667" customWidth="1"/>
    <col min="7" max="7" width="10.875" customWidth="1"/>
    <col min="8" max="8" width="14.875" customWidth="1"/>
    <col min="9" max="9" width="17.1416666666667" customWidth="1"/>
    <col min="10" max="10" width="12.375" customWidth="1"/>
    <col min="11" max="11" width="9.625" customWidth="1"/>
    <col min="12" max="12" width="17.1416666666667" customWidth="1"/>
    <col min="13" max="13" width="14.5" customWidth="1"/>
    <col min="14" max="14" width="17.1416666666667" customWidth="1"/>
    <col min="15" max="15" width="11.5" customWidth="1"/>
  </cols>
  <sheetData>
    <row r="1" ht="18.75" customHeight="1" spans="1:15">
      <c r="A1" s="1"/>
      <c r="B1" s="1"/>
      <c r="C1" s="1"/>
      <c r="D1" s="1"/>
      <c r="E1" s="1"/>
      <c r="F1" s="1"/>
      <c r="G1" s="1"/>
      <c r="H1" s="1"/>
      <c r="I1" s="1"/>
      <c r="J1" s="2"/>
      <c r="K1" s="2"/>
      <c r="L1" s="2"/>
      <c r="M1" s="2"/>
      <c r="N1" s="2"/>
      <c r="O1" s="2" t="s">
        <v>58</v>
      </c>
    </row>
    <row r="2" ht="37.5" customHeight="1" spans="1:15">
      <c r="A2" s="3" t="s">
        <v>59</v>
      </c>
      <c r="B2" s="3"/>
      <c r="C2" s="3"/>
      <c r="D2" s="3"/>
      <c r="E2" s="3"/>
      <c r="F2" s="3"/>
      <c r="G2" s="3"/>
      <c r="H2" s="3"/>
      <c r="I2" s="3"/>
      <c r="J2" s="3"/>
      <c r="K2" s="56"/>
      <c r="L2" s="56"/>
      <c r="M2" s="56"/>
      <c r="N2" s="56"/>
      <c r="O2" s="56"/>
    </row>
    <row r="3" ht="18.75" customHeight="1" spans="1:15">
      <c r="A3" s="43" t="str">
        <f>"单位名称："&amp;"易门县检验检测所"</f>
        <v>单位名称：易门县检验检测所</v>
      </c>
      <c r="B3" s="43"/>
      <c r="C3" s="43"/>
      <c r="D3" s="43"/>
      <c r="E3" s="43"/>
      <c r="F3" s="43"/>
      <c r="G3" s="43"/>
      <c r="H3" s="43"/>
      <c r="I3" s="43"/>
      <c r="J3" s="2"/>
      <c r="K3" s="2"/>
      <c r="L3" s="2"/>
      <c r="M3" s="2"/>
      <c r="N3" s="2"/>
      <c r="O3" s="2" t="s">
        <v>29</v>
      </c>
    </row>
    <row r="4" ht="18.75" customHeight="1" spans="1:15">
      <c r="A4" s="13" t="s">
        <v>60</v>
      </c>
      <c r="B4" s="13" t="s">
        <v>61</v>
      </c>
      <c r="C4" s="46" t="s">
        <v>32</v>
      </c>
      <c r="D4" s="46" t="s">
        <v>35</v>
      </c>
      <c r="E4" s="46"/>
      <c r="F4" s="46"/>
      <c r="G4" s="13" t="s">
        <v>36</v>
      </c>
      <c r="H4" s="46" t="s">
        <v>37</v>
      </c>
      <c r="I4" s="13" t="s">
        <v>62</v>
      </c>
      <c r="J4" s="46" t="s">
        <v>63</v>
      </c>
      <c r="K4" s="46"/>
      <c r="L4" s="46"/>
      <c r="M4" s="46"/>
      <c r="N4" s="46"/>
      <c r="O4" s="46"/>
    </row>
    <row r="5" ht="18.75" customHeight="1" spans="1:15">
      <c r="A5" s="13"/>
      <c r="B5" s="13"/>
      <c r="C5" s="46"/>
      <c r="D5" s="46" t="s">
        <v>34</v>
      </c>
      <c r="E5" s="46" t="s">
        <v>64</v>
      </c>
      <c r="F5" s="46" t="s">
        <v>65</v>
      </c>
      <c r="G5" s="13"/>
      <c r="H5" s="46"/>
      <c r="I5" s="13"/>
      <c r="J5" s="46" t="s">
        <v>34</v>
      </c>
      <c r="K5" s="46" t="s">
        <v>66</v>
      </c>
      <c r="L5" s="14" t="s">
        <v>67</v>
      </c>
      <c r="M5" s="14" t="s">
        <v>68</v>
      </c>
      <c r="N5" s="14" t="s">
        <v>69</v>
      </c>
      <c r="O5" s="14" t="s">
        <v>70</v>
      </c>
    </row>
    <row r="6" ht="18.75" customHeight="1" spans="1:15">
      <c r="A6" s="14" t="s">
        <v>46</v>
      </c>
      <c r="B6" s="14" t="s">
        <v>47</v>
      </c>
      <c r="C6" s="14" t="s">
        <v>48</v>
      </c>
      <c r="D6" s="14" t="s">
        <v>49</v>
      </c>
      <c r="E6" s="14" t="s">
        <v>50</v>
      </c>
      <c r="F6" s="14" t="s">
        <v>51</v>
      </c>
      <c r="G6" s="14" t="s">
        <v>52</v>
      </c>
      <c r="H6" s="14" t="s">
        <v>53</v>
      </c>
      <c r="I6" s="14" t="s">
        <v>54</v>
      </c>
      <c r="J6" s="14" t="s">
        <v>71</v>
      </c>
      <c r="K6" s="14">
        <v>11</v>
      </c>
      <c r="L6" s="14">
        <v>12</v>
      </c>
      <c r="M6" s="14">
        <v>13</v>
      </c>
      <c r="N6" s="14">
        <v>14</v>
      </c>
      <c r="O6" s="14">
        <v>15</v>
      </c>
    </row>
    <row r="7" ht="20.25" customHeight="1" spans="1:15">
      <c r="A7" s="82" t="s">
        <v>72</v>
      </c>
      <c r="B7" s="16" t="s">
        <v>73</v>
      </c>
      <c r="C7" s="61">
        <v>1984202.76</v>
      </c>
      <c r="D7" s="83">
        <v>1768892.76</v>
      </c>
      <c r="E7" s="83">
        <v>1648892.76</v>
      </c>
      <c r="F7" s="61">
        <v>120000</v>
      </c>
      <c r="G7" s="17"/>
      <c r="H7" s="17"/>
      <c r="I7" s="17"/>
      <c r="J7" s="70">
        <v>215310</v>
      </c>
      <c r="K7" s="70"/>
      <c r="L7" s="70">
        <v>215310</v>
      </c>
      <c r="M7" s="17"/>
      <c r="N7" s="17"/>
      <c r="O7" s="17"/>
    </row>
    <row r="8" ht="20.25" customHeight="1" spans="1:15">
      <c r="A8" s="84" t="s">
        <v>74</v>
      </c>
      <c r="B8" s="73" t="s">
        <v>75</v>
      </c>
      <c r="C8" s="61">
        <v>1984202.76</v>
      </c>
      <c r="D8" s="83">
        <v>1768892.76</v>
      </c>
      <c r="E8" s="83">
        <v>1648892.76</v>
      </c>
      <c r="F8" s="61">
        <v>120000</v>
      </c>
      <c r="G8" s="17"/>
      <c r="H8" s="17"/>
      <c r="I8" s="17"/>
      <c r="J8" s="70">
        <v>215310</v>
      </c>
      <c r="K8" s="70"/>
      <c r="L8" s="70">
        <v>215310</v>
      </c>
      <c r="M8" s="17"/>
      <c r="N8" s="17"/>
      <c r="O8" s="17"/>
    </row>
    <row r="9" ht="20.25" customHeight="1" spans="1:15">
      <c r="A9" s="85" t="s">
        <v>76</v>
      </c>
      <c r="B9" s="75" t="s">
        <v>77</v>
      </c>
      <c r="C9" s="61">
        <v>1984202.76</v>
      </c>
      <c r="D9" s="83">
        <v>1768892.76</v>
      </c>
      <c r="E9" s="83">
        <v>1648892.76</v>
      </c>
      <c r="F9" s="61">
        <v>120000</v>
      </c>
      <c r="G9" s="17"/>
      <c r="H9" s="17"/>
      <c r="I9" s="17"/>
      <c r="J9" s="70">
        <v>215310</v>
      </c>
      <c r="K9" s="70"/>
      <c r="L9" s="70">
        <v>215310</v>
      </c>
      <c r="M9" s="17"/>
      <c r="N9" s="17"/>
      <c r="O9" s="17"/>
    </row>
    <row r="10" ht="20.25" customHeight="1" spans="1:15">
      <c r="A10" s="82" t="s">
        <v>78</v>
      </c>
      <c r="B10" s="16" t="s">
        <v>79</v>
      </c>
      <c r="C10" s="61">
        <v>238413.76</v>
      </c>
      <c r="D10" s="83">
        <v>238413.76</v>
      </c>
      <c r="E10" s="83">
        <v>238413.76</v>
      </c>
      <c r="F10" s="61"/>
      <c r="G10" s="17"/>
      <c r="H10" s="17"/>
      <c r="I10" s="17"/>
      <c r="J10" s="70"/>
      <c r="K10" s="70"/>
      <c r="L10" s="70"/>
      <c r="M10" s="17"/>
      <c r="N10" s="17"/>
      <c r="O10" s="17"/>
    </row>
    <row r="11" ht="20.25" customHeight="1" spans="1:15">
      <c r="A11" s="84" t="s">
        <v>80</v>
      </c>
      <c r="B11" s="73" t="s">
        <v>81</v>
      </c>
      <c r="C11" s="61">
        <v>238413.76</v>
      </c>
      <c r="D11" s="83">
        <v>238413.76</v>
      </c>
      <c r="E11" s="83">
        <v>238413.76</v>
      </c>
      <c r="F11" s="61"/>
      <c r="G11" s="17"/>
      <c r="H11" s="17"/>
      <c r="I11" s="17"/>
      <c r="J11" s="70"/>
      <c r="K11" s="70"/>
      <c r="L11" s="70"/>
      <c r="M11" s="17"/>
      <c r="N11" s="17"/>
      <c r="O11" s="17"/>
    </row>
    <row r="12" ht="20.25" customHeight="1" spans="1:15">
      <c r="A12" s="85" t="s">
        <v>82</v>
      </c>
      <c r="B12" s="75" t="s">
        <v>83</v>
      </c>
      <c r="C12" s="61">
        <v>238413.76</v>
      </c>
      <c r="D12" s="83">
        <v>238413.76</v>
      </c>
      <c r="E12" s="83">
        <v>238413.76</v>
      </c>
      <c r="F12" s="61"/>
      <c r="G12" s="17"/>
      <c r="H12" s="17"/>
      <c r="I12" s="17"/>
      <c r="J12" s="70"/>
      <c r="K12" s="70"/>
      <c r="L12" s="70"/>
      <c r="M12" s="17"/>
      <c r="N12" s="17"/>
      <c r="O12" s="17"/>
    </row>
    <row r="13" ht="20.25" customHeight="1" spans="1:15">
      <c r="A13" s="82" t="s">
        <v>84</v>
      </c>
      <c r="B13" s="16" t="s">
        <v>85</v>
      </c>
      <c r="C13" s="61">
        <v>194612.17</v>
      </c>
      <c r="D13" s="83">
        <v>194612.17</v>
      </c>
      <c r="E13" s="83">
        <v>194612.17</v>
      </c>
      <c r="F13" s="61"/>
      <c r="G13" s="17"/>
      <c r="H13" s="17"/>
      <c r="I13" s="17"/>
      <c r="J13" s="70"/>
      <c r="K13" s="70"/>
      <c r="L13" s="70"/>
      <c r="M13" s="17"/>
      <c r="N13" s="17"/>
      <c r="O13" s="17"/>
    </row>
    <row r="14" ht="20.25" customHeight="1" spans="1:15">
      <c r="A14" s="84" t="s">
        <v>86</v>
      </c>
      <c r="B14" s="73" t="s">
        <v>87</v>
      </c>
      <c r="C14" s="61">
        <v>194612.17</v>
      </c>
      <c r="D14" s="83">
        <v>194612.17</v>
      </c>
      <c r="E14" s="83">
        <v>194612.17</v>
      </c>
      <c r="F14" s="61"/>
      <c r="G14" s="17"/>
      <c r="H14" s="17"/>
      <c r="I14" s="17"/>
      <c r="J14" s="70"/>
      <c r="K14" s="70"/>
      <c r="L14" s="70"/>
      <c r="M14" s="17"/>
      <c r="N14" s="17"/>
      <c r="O14" s="17"/>
    </row>
    <row r="15" ht="20.25" customHeight="1" spans="1:15">
      <c r="A15" s="85" t="s">
        <v>88</v>
      </c>
      <c r="B15" s="75" t="s">
        <v>89</v>
      </c>
      <c r="C15" s="61">
        <v>123677.14</v>
      </c>
      <c r="D15" s="83">
        <v>123677.14</v>
      </c>
      <c r="E15" s="83">
        <v>123677.14</v>
      </c>
      <c r="F15" s="61"/>
      <c r="G15" s="17"/>
      <c r="H15" s="17"/>
      <c r="I15" s="17"/>
      <c r="J15" s="70"/>
      <c r="K15" s="70"/>
      <c r="L15" s="70"/>
      <c r="M15" s="17"/>
      <c r="N15" s="17"/>
      <c r="O15" s="17"/>
    </row>
    <row r="16" ht="20.25" customHeight="1" spans="1:15">
      <c r="A16" s="85" t="s">
        <v>90</v>
      </c>
      <c r="B16" s="75" t="s">
        <v>91</v>
      </c>
      <c r="C16" s="61">
        <v>63012.86</v>
      </c>
      <c r="D16" s="83">
        <v>63012.86</v>
      </c>
      <c r="E16" s="83">
        <v>63012.86</v>
      </c>
      <c r="F16" s="61"/>
      <c r="G16" s="17"/>
      <c r="H16" s="17"/>
      <c r="I16" s="17"/>
      <c r="J16" s="70"/>
      <c r="K16" s="70"/>
      <c r="L16" s="70"/>
      <c r="M16" s="17"/>
      <c r="N16" s="17"/>
      <c r="O16" s="17"/>
    </row>
    <row r="17" ht="20.25" customHeight="1" spans="1:15">
      <c r="A17" s="85" t="s">
        <v>92</v>
      </c>
      <c r="B17" s="75" t="s">
        <v>93</v>
      </c>
      <c r="C17" s="61">
        <v>7922.17</v>
      </c>
      <c r="D17" s="83">
        <v>7922.17</v>
      </c>
      <c r="E17" s="83">
        <v>7922.17</v>
      </c>
      <c r="F17" s="61"/>
      <c r="G17" s="17"/>
      <c r="H17" s="17"/>
      <c r="I17" s="17"/>
      <c r="J17" s="70"/>
      <c r="K17" s="70"/>
      <c r="L17" s="70"/>
      <c r="M17" s="17"/>
      <c r="N17" s="17"/>
      <c r="O17" s="17"/>
    </row>
    <row r="18" ht="20.25" customHeight="1" spans="1:15">
      <c r="A18" s="82" t="s">
        <v>94</v>
      </c>
      <c r="B18" s="16" t="s">
        <v>95</v>
      </c>
      <c r="C18" s="61">
        <v>184596</v>
      </c>
      <c r="D18" s="83">
        <v>184596</v>
      </c>
      <c r="E18" s="83">
        <v>184596</v>
      </c>
      <c r="F18" s="61"/>
      <c r="G18" s="17"/>
      <c r="H18" s="17"/>
      <c r="I18" s="17"/>
      <c r="J18" s="70"/>
      <c r="K18" s="70"/>
      <c r="L18" s="70"/>
      <c r="M18" s="17"/>
      <c r="N18" s="17"/>
      <c r="O18" s="17"/>
    </row>
    <row r="19" ht="20.25" customHeight="1" spans="1:15">
      <c r="A19" s="84" t="s">
        <v>96</v>
      </c>
      <c r="B19" s="73" t="s">
        <v>97</v>
      </c>
      <c r="C19" s="61">
        <v>184596</v>
      </c>
      <c r="D19" s="83">
        <v>184596</v>
      </c>
      <c r="E19" s="83">
        <v>184596</v>
      </c>
      <c r="F19" s="61"/>
      <c r="G19" s="17"/>
      <c r="H19" s="17"/>
      <c r="I19" s="17"/>
      <c r="J19" s="70"/>
      <c r="K19" s="70"/>
      <c r="L19" s="70"/>
      <c r="M19" s="17"/>
      <c r="N19" s="17"/>
      <c r="O19" s="17"/>
    </row>
    <row r="20" ht="20.25" customHeight="1" spans="1:15">
      <c r="A20" s="85" t="s">
        <v>98</v>
      </c>
      <c r="B20" s="75" t="s">
        <v>99</v>
      </c>
      <c r="C20" s="61">
        <v>171972</v>
      </c>
      <c r="D20" s="83">
        <v>171972</v>
      </c>
      <c r="E20" s="83">
        <v>171972</v>
      </c>
      <c r="F20" s="61"/>
      <c r="G20" s="17"/>
      <c r="H20" s="17"/>
      <c r="I20" s="17"/>
      <c r="J20" s="70"/>
      <c r="K20" s="70"/>
      <c r="L20" s="70"/>
      <c r="M20" s="17"/>
      <c r="N20" s="17"/>
      <c r="O20" s="17"/>
    </row>
    <row r="21" ht="20.25" customHeight="1" spans="1:15">
      <c r="A21" s="85" t="s">
        <v>100</v>
      </c>
      <c r="B21" s="75" t="s">
        <v>101</v>
      </c>
      <c r="C21" s="61">
        <v>12624</v>
      </c>
      <c r="D21" s="83">
        <v>12624</v>
      </c>
      <c r="E21" s="83">
        <v>12624</v>
      </c>
      <c r="F21" s="61"/>
      <c r="G21" s="17"/>
      <c r="H21" s="17"/>
      <c r="I21" s="17"/>
      <c r="J21" s="70"/>
      <c r="K21" s="70"/>
      <c r="L21" s="70"/>
      <c r="M21" s="17"/>
      <c r="N21" s="17"/>
      <c r="O21" s="17"/>
    </row>
    <row r="22" ht="20.25" customHeight="1" spans="1:15">
      <c r="A22" s="47" t="s">
        <v>102</v>
      </c>
      <c r="B22" s="47"/>
      <c r="C22" s="61">
        <v>2601824.69</v>
      </c>
      <c r="D22" s="83">
        <v>2386514.69</v>
      </c>
      <c r="E22" s="83">
        <v>2266514.69</v>
      </c>
      <c r="F22" s="61">
        <v>120000</v>
      </c>
      <c r="G22" s="17"/>
      <c r="H22" s="17"/>
      <c r="I22" s="17"/>
      <c r="J22" s="70">
        <v>215310</v>
      </c>
      <c r="K22" s="70"/>
      <c r="L22" s="70">
        <v>215310</v>
      </c>
      <c r="M22" s="17"/>
      <c r="N22" s="17"/>
      <c r="O22" s="17"/>
    </row>
  </sheetData>
  <mergeCells count="11">
    <mergeCell ref="A2:O2"/>
    <mergeCell ref="A3:I3"/>
    <mergeCell ref="D4:F4"/>
    <mergeCell ref="J4:O4"/>
    <mergeCell ref="A22:B22"/>
    <mergeCell ref="A4:A5"/>
    <mergeCell ref="B4:B5"/>
    <mergeCell ref="C4:C5"/>
    <mergeCell ref="G4:G5"/>
    <mergeCell ref="H4:H5"/>
    <mergeCell ref="I4:I5"/>
  </mergeCells>
  <pageMargins left="0.75" right="0.75" top="1" bottom="1" header="0.5" footer="0.5"/>
  <pageSetup paperSize="9" scale="55" pageOrder="overThenDown"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16"/>
  <sheetViews>
    <sheetView showZeros="0" topLeftCell="A4" workbookViewId="0">
      <selection activeCell="C20" sqref="C20"/>
    </sheetView>
  </sheetViews>
  <sheetFormatPr defaultColWidth="8.85" defaultRowHeight="15" customHeight="1" outlineLevelCol="3"/>
  <cols>
    <col min="1" max="4" width="35.7083333333333" customWidth="1"/>
  </cols>
  <sheetData>
    <row r="1" ht="18.75" customHeight="1" spans="1:4">
      <c r="A1" s="1"/>
      <c r="B1" s="1"/>
      <c r="C1" s="1"/>
      <c r="D1" s="5" t="s">
        <v>103</v>
      </c>
    </row>
    <row r="2" ht="45" customHeight="1" spans="1:4">
      <c r="A2" s="3" t="s">
        <v>104</v>
      </c>
      <c r="B2" s="3"/>
      <c r="C2" s="3"/>
      <c r="D2" s="3"/>
    </row>
    <row r="3" ht="18.75" customHeight="1" spans="1:4">
      <c r="A3" s="4" t="str">
        <f>"单位名称："&amp;"易门县检验检测所"</f>
        <v>单位名称：易门县检验检测所</v>
      </c>
      <c r="B3" s="4"/>
      <c r="C3" s="77"/>
      <c r="D3" s="5" t="s">
        <v>2</v>
      </c>
    </row>
    <row r="4" ht="22.5" customHeight="1" spans="1:4">
      <c r="A4" s="7" t="s">
        <v>3</v>
      </c>
      <c r="B4" s="7"/>
      <c r="C4" s="7" t="s">
        <v>4</v>
      </c>
      <c r="D4" s="7"/>
    </row>
    <row r="5" ht="18.75" customHeight="1" spans="1:4">
      <c r="A5" s="7" t="s">
        <v>5</v>
      </c>
      <c r="B5" s="7" t="s">
        <v>6</v>
      </c>
      <c r="C5" s="7" t="s">
        <v>105</v>
      </c>
      <c r="D5" s="7" t="s">
        <v>6</v>
      </c>
    </row>
    <row r="6" ht="18.75" customHeight="1" spans="1:4">
      <c r="A6" s="7"/>
      <c r="B6" s="7"/>
      <c r="C6" s="7"/>
      <c r="D6" s="7"/>
    </row>
    <row r="7" ht="22.5" customHeight="1" spans="1:4">
      <c r="A7" s="15" t="s">
        <v>106</v>
      </c>
      <c r="B7" s="70">
        <v>2386514.69</v>
      </c>
      <c r="C7" s="15" t="s">
        <v>107</v>
      </c>
      <c r="D7" s="70">
        <v>2386514.69</v>
      </c>
    </row>
    <row r="8" ht="22.5" customHeight="1" spans="1:4">
      <c r="A8" s="15" t="s">
        <v>108</v>
      </c>
      <c r="B8" s="70">
        <v>2386514.69</v>
      </c>
      <c r="C8" s="15" t="str">
        <f>"（"&amp;"一"&amp;"）"&amp;"一般公共服务支出"</f>
        <v>（一）一般公共服务支出</v>
      </c>
      <c r="D8" s="70">
        <v>1768892.76</v>
      </c>
    </row>
    <row r="9" ht="22.5" customHeight="1" spans="1:4">
      <c r="A9" s="15" t="s">
        <v>109</v>
      </c>
      <c r="B9" s="70"/>
      <c r="C9" s="15" t="str">
        <f>"（"&amp;"二"&amp;"）"&amp;"社会保障和就业支出"</f>
        <v>（二）社会保障和就业支出</v>
      </c>
      <c r="D9" s="70">
        <v>238413.76</v>
      </c>
    </row>
    <row r="10" ht="22.5" customHeight="1" spans="1:4">
      <c r="A10" s="15" t="s">
        <v>110</v>
      </c>
      <c r="B10" s="70"/>
      <c r="C10" s="15" t="str">
        <f>"（"&amp;"三"&amp;"）"&amp;"卫生健康支出"</f>
        <v>（三）卫生健康支出</v>
      </c>
      <c r="D10" s="70">
        <v>194612.17</v>
      </c>
    </row>
    <row r="11" ht="22.5" customHeight="1" spans="1:4">
      <c r="A11" s="15" t="s">
        <v>111</v>
      </c>
      <c r="B11" s="70"/>
      <c r="C11" s="15" t="str">
        <f>"（"&amp;"四"&amp;"）"&amp;"住房保障支出"</f>
        <v>（四）住房保障支出</v>
      </c>
      <c r="D11" s="70">
        <v>184596</v>
      </c>
    </row>
    <row r="12" ht="22.5" customHeight="1" spans="1:4">
      <c r="A12" s="15" t="s">
        <v>108</v>
      </c>
      <c r="B12" s="70"/>
      <c r="C12" s="15"/>
      <c r="D12" s="70"/>
    </row>
    <row r="13" ht="22.5" customHeight="1" spans="1:4">
      <c r="A13" s="15" t="s">
        <v>109</v>
      </c>
      <c r="B13" s="70"/>
      <c r="C13" s="15"/>
      <c r="D13" s="70"/>
    </row>
    <row r="14" ht="22.5" customHeight="1" spans="1:4">
      <c r="A14" s="15" t="s">
        <v>110</v>
      </c>
      <c r="B14" s="70"/>
      <c r="C14" s="15"/>
      <c r="D14" s="70"/>
    </row>
    <row r="15" ht="22.5" customHeight="1" spans="1:4">
      <c r="A15" s="78"/>
      <c r="B15" s="70"/>
      <c r="C15" s="15" t="s">
        <v>112</v>
      </c>
      <c r="D15" s="70"/>
    </row>
    <row r="16" ht="22.5" customHeight="1" spans="1:4">
      <c r="A16" s="79" t="s">
        <v>113</v>
      </c>
      <c r="B16" s="80">
        <v>2386514.69</v>
      </c>
      <c r="C16" s="81" t="s">
        <v>114</v>
      </c>
      <c r="D16" s="80">
        <v>2386514.69</v>
      </c>
    </row>
  </sheetData>
  <mergeCells count="8">
    <mergeCell ref="A2:D2"/>
    <mergeCell ref="A3:B3"/>
    <mergeCell ref="A4:B4"/>
    <mergeCell ref="C4:D4"/>
    <mergeCell ref="A5:A6"/>
    <mergeCell ref="B5:B6"/>
    <mergeCell ref="C5:C6"/>
    <mergeCell ref="D5:D6"/>
  </mergeCells>
  <pageMargins left="0.75" right="0.75" top="1" bottom="1" header="0.5" footer="0.5"/>
  <pageSetup paperSize="9" scale="92" pageOrder="overThenDown"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22"/>
  <sheetViews>
    <sheetView showZeros="0" workbookViewId="0">
      <selection activeCell="C27" sqref="C27"/>
    </sheetView>
  </sheetViews>
  <sheetFormatPr defaultColWidth="8.85" defaultRowHeight="15" customHeight="1" outlineLevelCol="6"/>
  <cols>
    <col min="1" max="1" width="21.425" customWidth="1"/>
    <col min="2" max="2" width="28.575" customWidth="1"/>
    <col min="3" max="7" width="21.425" customWidth="1"/>
  </cols>
  <sheetData>
    <row r="1" ht="18.75" customHeight="1" spans="1:7">
      <c r="A1" s="1"/>
      <c r="B1" s="1"/>
      <c r="C1" s="1"/>
      <c r="D1" s="1"/>
      <c r="E1" s="1"/>
      <c r="F1" s="1"/>
      <c r="G1" s="42" t="s">
        <v>115</v>
      </c>
    </row>
    <row r="2" ht="37.5" customHeight="1" spans="1:7">
      <c r="A2" s="3" t="s">
        <v>116</v>
      </c>
      <c r="B2" s="3"/>
      <c r="C2" s="3"/>
      <c r="D2" s="3"/>
      <c r="E2" s="3"/>
      <c r="F2" s="3"/>
      <c r="G2" s="3"/>
    </row>
    <row r="3" ht="18.75" customHeight="1" spans="1:7">
      <c r="A3" s="43" t="str">
        <f>"单位名称："&amp;"易门县检验检测所"</f>
        <v>单位名称：易门县检验检测所</v>
      </c>
      <c r="B3" s="43"/>
      <c r="C3" s="43"/>
      <c r="D3" s="44"/>
      <c r="E3" s="44"/>
      <c r="F3" s="44"/>
      <c r="G3" s="45" t="s">
        <v>29</v>
      </c>
    </row>
    <row r="4" ht="18.75" customHeight="1" spans="1:7">
      <c r="A4" s="13" t="s">
        <v>117</v>
      </c>
      <c r="B4" s="13" t="s">
        <v>61</v>
      </c>
      <c r="C4" s="46" t="s">
        <v>32</v>
      </c>
      <c r="D4" s="46" t="s">
        <v>64</v>
      </c>
      <c r="E4" s="46"/>
      <c r="F4" s="46"/>
      <c r="G4" s="13" t="s">
        <v>65</v>
      </c>
    </row>
    <row r="5" ht="18.75" customHeight="1" spans="1:7">
      <c r="A5" s="13" t="s">
        <v>60</v>
      </c>
      <c r="B5" s="13" t="s">
        <v>61</v>
      </c>
      <c r="C5" s="46"/>
      <c r="D5" s="46" t="s">
        <v>34</v>
      </c>
      <c r="E5" s="46" t="s">
        <v>118</v>
      </c>
      <c r="F5" s="46" t="s">
        <v>119</v>
      </c>
      <c r="G5" s="13"/>
    </row>
    <row r="6" ht="18.75" customHeight="1" spans="1:7">
      <c r="A6" s="14" t="s">
        <v>46</v>
      </c>
      <c r="B6" s="14" t="s">
        <v>47</v>
      </c>
      <c r="C6" s="14" t="s">
        <v>48</v>
      </c>
      <c r="D6" s="14" t="s">
        <v>49</v>
      </c>
      <c r="E6" s="14" t="s">
        <v>50</v>
      </c>
      <c r="F6" s="14" t="s">
        <v>51</v>
      </c>
      <c r="G6" s="14" t="s">
        <v>52</v>
      </c>
    </row>
    <row r="7" ht="20.25" customHeight="1" spans="1:7">
      <c r="A7" s="71" t="s">
        <v>72</v>
      </c>
      <c r="B7" s="16" t="s">
        <v>73</v>
      </c>
      <c r="C7" s="70">
        <v>1768892.76</v>
      </c>
      <c r="D7" s="70">
        <v>1648892.76</v>
      </c>
      <c r="E7" s="70">
        <v>1504416.6</v>
      </c>
      <c r="F7" s="70">
        <v>144476.16</v>
      </c>
      <c r="G7" s="70">
        <v>120000</v>
      </c>
    </row>
    <row r="8" ht="20.25" customHeight="1" spans="1:7">
      <c r="A8" s="72" t="s">
        <v>74</v>
      </c>
      <c r="B8" s="73" t="s">
        <v>75</v>
      </c>
      <c r="C8" s="70">
        <v>1768892.76</v>
      </c>
      <c r="D8" s="70">
        <v>1648892.76</v>
      </c>
      <c r="E8" s="70">
        <v>1504416.6</v>
      </c>
      <c r="F8" s="70">
        <v>144476.16</v>
      </c>
      <c r="G8" s="70">
        <v>120000</v>
      </c>
    </row>
    <row r="9" ht="20.25" customHeight="1" spans="1:7">
      <c r="A9" s="74" t="s">
        <v>76</v>
      </c>
      <c r="B9" s="75" t="s">
        <v>77</v>
      </c>
      <c r="C9" s="70">
        <v>1768892.76</v>
      </c>
      <c r="D9" s="70">
        <v>1648892.76</v>
      </c>
      <c r="E9" s="70">
        <v>1504416.6</v>
      </c>
      <c r="F9" s="70">
        <v>144476.16</v>
      </c>
      <c r="G9" s="70">
        <v>120000</v>
      </c>
    </row>
    <row r="10" ht="20.25" customHeight="1" spans="1:7">
      <c r="A10" s="71" t="s">
        <v>78</v>
      </c>
      <c r="B10" s="16" t="s">
        <v>79</v>
      </c>
      <c r="C10" s="70">
        <v>238413.76</v>
      </c>
      <c r="D10" s="70">
        <v>238413.76</v>
      </c>
      <c r="E10" s="70">
        <v>238413.76</v>
      </c>
      <c r="F10" s="70"/>
      <c r="G10" s="70"/>
    </row>
    <row r="11" ht="20.25" customHeight="1" spans="1:7">
      <c r="A11" s="72" t="s">
        <v>80</v>
      </c>
      <c r="B11" s="73" t="s">
        <v>81</v>
      </c>
      <c r="C11" s="70">
        <v>238413.76</v>
      </c>
      <c r="D11" s="70">
        <v>238413.76</v>
      </c>
      <c r="E11" s="70">
        <v>238413.76</v>
      </c>
      <c r="F11" s="70"/>
      <c r="G11" s="70"/>
    </row>
    <row r="12" ht="20.25" customHeight="1" spans="1:7">
      <c r="A12" s="74" t="s">
        <v>82</v>
      </c>
      <c r="B12" s="75" t="s">
        <v>83</v>
      </c>
      <c r="C12" s="70">
        <v>238413.76</v>
      </c>
      <c r="D12" s="70">
        <v>238413.76</v>
      </c>
      <c r="E12" s="70">
        <v>238413.76</v>
      </c>
      <c r="F12" s="70"/>
      <c r="G12" s="70"/>
    </row>
    <row r="13" ht="20.25" customHeight="1" spans="1:7">
      <c r="A13" s="71" t="s">
        <v>84</v>
      </c>
      <c r="B13" s="16" t="s">
        <v>85</v>
      </c>
      <c r="C13" s="70">
        <v>194612.17</v>
      </c>
      <c r="D13" s="70">
        <v>194612.17</v>
      </c>
      <c r="E13" s="70">
        <v>194612.17</v>
      </c>
      <c r="F13" s="70"/>
      <c r="G13" s="70"/>
    </row>
    <row r="14" ht="20.25" customHeight="1" spans="1:7">
      <c r="A14" s="72" t="s">
        <v>86</v>
      </c>
      <c r="B14" s="73" t="s">
        <v>87</v>
      </c>
      <c r="C14" s="70">
        <v>194612.17</v>
      </c>
      <c r="D14" s="70">
        <v>194612.17</v>
      </c>
      <c r="E14" s="70">
        <v>194612.17</v>
      </c>
      <c r="F14" s="70"/>
      <c r="G14" s="70"/>
    </row>
    <row r="15" ht="20.25" customHeight="1" spans="1:7">
      <c r="A15" s="74" t="s">
        <v>88</v>
      </c>
      <c r="B15" s="75" t="s">
        <v>89</v>
      </c>
      <c r="C15" s="70">
        <v>123677.14</v>
      </c>
      <c r="D15" s="70">
        <v>123677.14</v>
      </c>
      <c r="E15" s="70">
        <v>123677.14</v>
      </c>
      <c r="F15" s="70"/>
      <c r="G15" s="70"/>
    </row>
    <row r="16" ht="20.25" customHeight="1" spans="1:7">
      <c r="A16" s="74" t="s">
        <v>90</v>
      </c>
      <c r="B16" s="75" t="s">
        <v>91</v>
      </c>
      <c r="C16" s="70">
        <v>63012.86</v>
      </c>
      <c r="D16" s="70">
        <v>63012.86</v>
      </c>
      <c r="E16" s="70">
        <v>63012.86</v>
      </c>
      <c r="F16" s="70"/>
      <c r="G16" s="70"/>
    </row>
    <row r="17" ht="20.25" customHeight="1" spans="1:7">
      <c r="A17" s="74" t="s">
        <v>92</v>
      </c>
      <c r="B17" s="75" t="s">
        <v>93</v>
      </c>
      <c r="C17" s="70">
        <v>7922.17</v>
      </c>
      <c r="D17" s="70">
        <v>7922.17</v>
      </c>
      <c r="E17" s="70">
        <v>7922.17</v>
      </c>
      <c r="F17" s="70"/>
      <c r="G17" s="70"/>
    </row>
    <row r="18" ht="20.25" customHeight="1" spans="1:7">
      <c r="A18" s="71" t="s">
        <v>94</v>
      </c>
      <c r="B18" s="16" t="s">
        <v>95</v>
      </c>
      <c r="C18" s="70">
        <v>184596</v>
      </c>
      <c r="D18" s="70">
        <v>184596</v>
      </c>
      <c r="E18" s="70">
        <v>184596</v>
      </c>
      <c r="F18" s="70"/>
      <c r="G18" s="70"/>
    </row>
    <row r="19" ht="20.25" customHeight="1" spans="1:7">
      <c r="A19" s="72" t="s">
        <v>96</v>
      </c>
      <c r="B19" s="73" t="s">
        <v>97</v>
      </c>
      <c r="C19" s="70">
        <v>184596</v>
      </c>
      <c r="D19" s="70">
        <v>184596</v>
      </c>
      <c r="E19" s="70">
        <v>184596</v>
      </c>
      <c r="F19" s="70"/>
      <c r="G19" s="70"/>
    </row>
    <row r="20" ht="20.25" customHeight="1" spans="1:7">
      <c r="A20" s="74" t="s">
        <v>98</v>
      </c>
      <c r="B20" s="75" t="s">
        <v>99</v>
      </c>
      <c r="C20" s="70">
        <v>171972</v>
      </c>
      <c r="D20" s="70">
        <v>171972</v>
      </c>
      <c r="E20" s="70">
        <v>171972</v>
      </c>
      <c r="F20" s="70"/>
      <c r="G20" s="70"/>
    </row>
    <row r="21" ht="20.25" customHeight="1" spans="1:7">
      <c r="A21" s="74" t="s">
        <v>100</v>
      </c>
      <c r="B21" s="75" t="s">
        <v>101</v>
      </c>
      <c r="C21" s="70">
        <v>12624</v>
      </c>
      <c r="D21" s="70">
        <v>12624</v>
      </c>
      <c r="E21" s="70">
        <v>12624</v>
      </c>
      <c r="F21" s="70"/>
      <c r="G21" s="70"/>
    </row>
    <row r="22" ht="20.25" customHeight="1" spans="1:7">
      <c r="A22" s="47" t="s">
        <v>102</v>
      </c>
      <c r="B22" s="47"/>
      <c r="C22" s="76">
        <v>2386514.69</v>
      </c>
      <c r="D22" s="76">
        <v>2266514.69</v>
      </c>
      <c r="E22" s="76">
        <v>2122038.53</v>
      </c>
      <c r="F22" s="76">
        <v>144476.16</v>
      </c>
      <c r="G22" s="76">
        <v>120000</v>
      </c>
    </row>
  </sheetData>
  <mergeCells count="7">
    <mergeCell ref="A2:G2"/>
    <mergeCell ref="A3:C3"/>
    <mergeCell ref="A4:B4"/>
    <mergeCell ref="D4:F4"/>
    <mergeCell ref="A22:B22"/>
    <mergeCell ref="C4:C5"/>
    <mergeCell ref="G4:G5"/>
  </mergeCells>
  <pageMargins left="0.75" right="0.75" top="1" bottom="1" header="0.5" footer="0.5"/>
  <pageSetup paperSize="9" scale="84" pageOrder="overThenDown"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7"/>
  <sheetViews>
    <sheetView showZeros="0" workbookViewId="0">
      <selection activeCell="C12" sqref="C12"/>
    </sheetView>
  </sheetViews>
  <sheetFormatPr defaultColWidth="8.85" defaultRowHeight="15" customHeight="1" outlineLevelRow="6" outlineLevelCol="5"/>
  <cols>
    <col min="1" max="6" width="28.575" customWidth="1"/>
  </cols>
  <sheetData>
    <row r="1" ht="18.75" customHeight="1" spans="1:6">
      <c r="A1" s="63"/>
      <c r="B1" s="63"/>
      <c r="C1" s="64"/>
      <c r="D1" s="1"/>
      <c r="E1" s="1"/>
      <c r="F1" s="65" t="s">
        <v>120</v>
      </c>
    </row>
    <row r="2" ht="41.25" customHeight="1" spans="1:6">
      <c r="A2" s="66" t="s">
        <v>121</v>
      </c>
      <c r="B2" s="66"/>
      <c r="C2" s="66"/>
      <c r="D2" s="66"/>
      <c r="E2" s="66"/>
      <c r="F2" s="66"/>
    </row>
    <row r="3" ht="18.75" customHeight="1" spans="1:6">
      <c r="A3" s="4" t="str">
        <f>"单位名称："&amp;"易门县检验检测所"</f>
        <v>单位名称：易门县检验检测所</v>
      </c>
      <c r="B3" s="4"/>
      <c r="C3" s="4"/>
      <c r="D3" s="67"/>
      <c r="E3" s="1"/>
      <c r="F3" s="65" t="s">
        <v>29</v>
      </c>
    </row>
    <row r="4" ht="18.75" customHeight="1" spans="1:6">
      <c r="A4" s="13" t="s">
        <v>122</v>
      </c>
      <c r="B4" s="46" t="s">
        <v>123</v>
      </c>
      <c r="C4" s="46" t="s">
        <v>124</v>
      </c>
      <c r="D4" s="46"/>
      <c r="E4" s="46"/>
      <c r="F4" s="46" t="s">
        <v>125</v>
      </c>
    </row>
    <row r="5" ht="18.75" customHeight="1" spans="1:6">
      <c r="A5" s="13"/>
      <c r="B5" s="46"/>
      <c r="C5" s="46" t="s">
        <v>34</v>
      </c>
      <c r="D5" s="46" t="s">
        <v>126</v>
      </c>
      <c r="E5" s="46" t="s">
        <v>127</v>
      </c>
      <c r="F5" s="46"/>
    </row>
    <row r="6" ht="18.75" customHeight="1" spans="1:6">
      <c r="A6" s="68">
        <v>1</v>
      </c>
      <c r="B6" s="69">
        <v>2</v>
      </c>
      <c r="C6" s="68">
        <v>3</v>
      </c>
      <c r="D6" s="68">
        <v>4</v>
      </c>
      <c r="E6" s="68">
        <v>5</v>
      </c>
      <c r="F6" s="68">
        <v>6</v>
      </c>
    </row>
    <row r="7" ht="20.25" customHeight="1" spans="1:6">
      <c r="A7" s="70">
        <v>7670</v>
      </c>
      <c r="B7" s="17"/>
      <c r="C7" s="17"/>
      <c r="D7" s="17"/>
      <c r="E7" s="17"/>
      <c r="F7" s="70">
        <v>7670</v>
      </c>
    </row>
  </sheetData>
  <mergeCells count="6">
    <mergeCell ref="A2:F2"/>
    <mergeCell ref="A3:C3"/>
    <mergeCell ref="C4:E4"/>
    <mergeCell ref="A4:A5"/>
    <mergeCell ref="B4:B5"/>
    <mergeCell ref="F4:F5"/>
  </mergeCells>
  <pageMargins left="0.75" right="0.75" top="1" bottom="1" header="0.5" footer="0.5"/>
  <pageSetup paperSize="9" scale="77" pageOrder="overThenDown"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34"/>
  <sheetViews>
    <sheetView showZeros="0" topLeftCell="A6" workbookViewId="0">
      <selection activeCell="J12" sqref="J12"/>
    </sheetView>
  </sheetViews>
  <sheetFormatPr defaultColWidth="8.85" defaultRowHeight="15" customHeight="1"/>
  <cols>
    <col min="1" max="1" width="17.625" customWidth="1"/>
    <col min="2" max="2" width="19.875" customWidth="1"/>
    <col min="3" max="3" width="16.75" customWidth="1"/>
    <col min="4" max="4" width="10.25" customWidth="1"/>
    <col min="5" max="5" width="28.575" customWidth="1"/>
    <col min="6" max="6" width="9.375" customWidth="1"/>
    <col min="7" max="7" width="23.875" customWidth="1"/>
    <col min="8" max="8" width="13.625" customWidth="1"/>
    <col min="9" max="9" width="16.375" customWidth="1"/>
    <col min="10" max="10" width="9.625" customWidth="1"/>
    <col min="11" max="11" width="14.2833333333333" customWidth="1"/>
    <col min="12" max="12" width="15.75" customWidth="1"/>
    <col min="13" max="13" width="8.625" customWidth="1"/>
    <col min="14" max="16" width="14.2833333333333" customWidth="1"/>
    <col min="17" max="17" width="9.875" customWidth="1"/>
    <col min="18" max="18" width="7.625" customWidth="1"/>
    <col min="19" max="19" width="7.125" customWidth="1"/>
    <col min="20" max="20" width="7.75" customWidth="1"/>
    <col min="21" max="21" width="8.75" customWidth="1"/>
    <col min="22" max="22" width="9.25" customWidth="1"/>
    <col min="23" max="23" width="9.5" customWidth="1"/>
  </cols>
  <sheetData>
    <row r="1" ht="18.75" customHeight="1" spans="1:23">
      <c r="A1" s="1"/>
      <c r="B1" s="1"/>
      <c r="C1" s="1"/>
      <c r="D1" s="1"/>
      <c r="E1" s="1"/>
      <c r="F1" s="1"/>
      <c r="G1" s="1"/>
      <c r="H1" s="1"/>
      <c r="I1" s="1"/>
      <c r="J1" s="1"/>
      <c r="K1" s="1"/>
      <c r="L1" s="2"/>
      <c r="M1" s="2"/>
      <c r="N1" s="2"/>
      <c r="O1" s="2"/>
      <c r="P1" s="2"/>
      <c r="Q1" s="2"/>
      <c r="R1" s="2"/>
      <c r="S1" s="2"/>
      <c r="T1" s="2"/>
      <c r="U1" s="2"/>
      <c r="V1" s="2"/>
      <c r="W1" s="2" t="s">
        <v>128</v>
      </c>
    </row>
    <row r="2" ht="45" customHeight="1" spans="1:23">
      <c r="A2" s="3" t="s">
        <v>129</v>
      </c>
      <c r="B2" s="3"/>
      <c r="C2" s="3"/>
      <c r="D2" s="3"/>
      <c r="E2" s="3"/>
      <c r="F2" s="3"/>
      <c r="G2" s="3"/>
      <c r="H2" s="3"/>
      <c r="I2" s="3"/>
      <c r="J2" s="3"/>
      <c r="K2" s="3"/>
      <c r="L2" s="56"/>
      <c r="M2" s="56"/>
      <c r="N2" s="56"/>
      <c r="O2" s="56"/>
      <c r="P2" s="56"/>
      <c r="Q2" s="56"/>
      <c r="R2" s="56"/>
      <c r="S2" s="56"/>
      <c r="T2" s="56"/>
      <c r="U2" s="56"/>
      <c r="V2" s="56"/>
      <c r="W2" s="56"/>
    </row>
    <row r="3" ht="18.75" customHeight="1" spans="1:23">
      <c r="A3" s="4" t="str">
        <f>"单位名称："&amp;"易门县检验检测所"</f>
        <v>单位名称：易门县检验检测所</v>
      </c>
      <c r="B3" s="4"/>
      <c r="C3" s="4"/>
      <c r="D3" s="4"/>
      <c r="E3" s="4"/>
      <c r="F3" s="4"/>
      <c r="G3" s="4"/>
      <c r="H3" s="57"/>
      <c r="I3" s="57"/>
      <c r="J3" s="57"/>
      <c r="K3" s="57"/>
      <c r="L3" s="5"/>
      <c r="M3" s="5"/>
      <c r="N3" s="5"/>
      <c r="O3" s="5"/>
      <c r="P3" s="5"/>
      <c r="Q3" s="5"/>
      <c r="R3" s="5"/>
      <c r="S3" s="5"/>
      <c r="T3" s="5"/>
      <c r="U3" s="5"/>
      <c r="V3" s="5"/>
      <c r="W3" s="5" t="s">
        <v>29</v>
      </c>
    </row>
    <row r="4" ht="18.75" customHeight="1" spans="1:23">
      <c r="A4" s="59" t="s">
        <v>130</v>
      </c>
      <c r="B4" s="59" t="s">
        <v>131</v>
      </c>
      <c r="C4" s="59" t="s">
        <v>132</v>
      </c>
      <c r="D4" s="59" t="s">
        <v>133</v>
      </c>
      <c r="E4" s="59" t="s">
        <v>134</v>
      </c>
      <c r="F4" s="59" t="s">
        <v>135</v>
      </c>
      <c r="G4" s="59" t="s">
        <v>136</v>
      </c>
      <c r="H4" s="60" t="s">
        <v>32</v>
      </c>
      <c r="I4" s="60" t="s">
        <v>137</v>
      </c>
      <c r="J4" s="59"/>
      <c r="K4" s="59"/>
      <c r="L4" s="59"/>
      <c r="M4" s="59"/>
      <c r="N4" s="59" t="s">
        <v>138</v>
      </c>
      <c r="O4" s="59"/>
      <c r="P4" s="59"/>
      <c r="Q4" s="59" t="s">
        <v>38</v>
      </c>
      <c r="R4" s="59" t="s">
        <v>63</v>
      </c>
      <c r="S4" s="59"/>
      <c r="T4" s="59"/>
      <c r="U4" s="59"/>
      <c r="V4" s="59"/>
      <c r="W4" s="59"/>
    </row>
    <row r="5" ht="18.75" customHeight="1" spans="1:23">
      <c r="A5" s="59"/>
      <c r="B5" s="59"/>
      <c r="C5" s="59"/>
      <c r="D5" s="59"/>
      <c r="E5" s="59"/>
      <c r="F5" s="59"/>
      <c r="G5" s="59"/>
      <c r="H5" s="60" t="s">
        <v>139</v>
      </c>
      <c r="I5" s="60" t="s">
        <v>140</v>
      </c>
      <c r="J5" s="59" t="s">
        <v>36</v>
      </c>
      <c r="K5" s="59" t="s">
        <v>37</v>
      </c>
      <c r="L5" s="59"/>
      <c r="M5" s="59"/>
      <c r="N5" s="59" t="s">
        <v>138</v>
      </c>
      <c r="O5" s="59" t="s">
        <v>36</v>
      </c>
      <c r="P5" s="59" t="s">
        <v>37</v>
      </c>
      <c r="Q5" s="59" t="s">
        <v>38</v>
      </c>
      <c r="R5" s="59" t="s">
        <v>63</v>
      </c>
      <c r="S5" s="59" t="s">
        <v>41</v>
      </c>
      <c r="T5" s="59" t="s">
        <v>42</v>
      </c>
      <c r="U5" s="59" t="s">
        <v>43</v>
      </c>
      <c r="V5" s="59" t="s">
        <v>44</v>
      </c>
      <c r="W5" s="59" t="s">
        <v>45</v>
      </c>
    </row>
    <row r="6" ht="18.75" customHeight="1" spans="1:23">
      <c r="A6" s="59"/>
      <c r="B6" s="59"/>
      <c r="C6" s="59"/>
      <c r="D6" s="59"/>
      <c r="E6" s="59"/>
      <c r="F6" s="59"/>
      <c r="G6" s="59"/>
      <c r="H6" s="60"/>
      <c r="I6" s="60" t="s">
        <v>141</v>
      </c>
      <c r="J6" s="59" t="s">
        <v>142</v>
      </c>
      <c r="K6" s="59" t="s">
        <v>143</v>
      </c>
      <c r="L6" s="59" t="s">
        <v>144</v>
      </c>
      <c r="M6" s="59" t="s">
        <v>145</v>
      </c>
      <c r="N6" s="59" t="s">
        <v>35</v>
      </c>
      <c r="O6" s="59" t="s">
        <v>36</v>
      </c>
      <c r="P6" s="59" t="s">
        <v>37</v>
      </c>
      <c r="Q6" s="59"/>
      <c r="R6" s="59" t="s">
        <v>34</v>
      </c>
      <c r="S6" s="59" t="s">
        <v>41</v>
      </c>
      <c r="T6" s="59" t="s">
        <v>42</v>
      </c>
      <c r="U6" s="59" t="s">
        <v>43</v>
      </c>
      <c r="V6" s="59" t="s">
        <v>44</v>
      </c>
      <c r="W6" s="59" t="s">
        <v>45</v>
      </c>
    </row>
    <row r="7" ht="22.65" customHeight="1" spans="1:23">
      <c r="A7" s="59"/>
      <c r="B7" s="59"/>
      <c r="C7" s="59"/>
      <c r="D7" s="59"/>
      <c r="E7" s="59"/>
      <c r="F7" s="59"/>
      <c r="G7" s="59"/>
      <c r="H7" s="60"/>
      <c r="I7" s="60" t="s">
        <v>34</v>
      </c>
      <c r="J7" s="59"/>
      <c r="K7" s="59"/>
      <c r="L7" s="59"/>
      <c r="M7" s="59"/>
      <c r="N7" s="59"/>
      <c r="O7" s="59"/>
      <c r="P7" s="59"/>
      <c r="Q7" s="59"/>
      <c r="R7" s="59"/>
      <c r="S7" s="59"/>
      <c r="T7" s="59"/>
      <c r="U7" s="59"/>
      <c r="V7" s="59"/>
      <c r="W7" s="59"/>
    </row>
    <row r="8" ht="18.75" customHeight="1" spans="1:23">
      <c r="A8" s="60" t="s">
        <v>46</v>
      </c>
      <c r="B8" s="60">
        <v>2</v>
      </c>
      <c r="C8" s="60">
        <v>3</v>
      </c>
      <c r="D8" s="60">
        <v>4</v>
      </c>
      <c r="E8" s="60">
        <v>5</v>
      </c>
      <c r="F8" s="60">
        <v>6</v>
      </c>
      <c r="G8" s="60">
        <v>7</v>
      </c>
      <c r="H8" s="60">
        <v>8</v>
      </c>
      <c r="I8" s="60">
        <v>9</v>
      </c>
      <c r="J8" s="60">
        <v>10</v>
      </c>
      <c r="K8" s="60">
        <v>11</v>
      </c>
      <c r="L8" s="60">
        <v>12</v>
      </c>
      <c r="M8" s="60">
        <v>13</v>
      </c>
      <c r="N8" s="60">
        <v>14</v>
      </c>
      <c r="O8" s="60">
        <v>15</v>
      </c>
      <c r="P8" s="60">
        <v>16</v>
      </c>
      <c r="Q8" s="60">
        <v>17</v>
      </c>
      <c r="R8" s="60">
        <v>18</v>
      </c>
      <c r="S8" s="60">
        <v>19</v>
      </c>
      <c r="T8" s="60">
        <v>20</v>
      </c>
      <c r="U8" s="60">
        <v>21</v>
      </c>
      <c r="V8" s="60">
        <v>22</v>
      </c>
      <c r="W8" s="60">
        <v>23</v>
      </c>
    </row>
    <row r="9" ht="18.75" customHeight="1" spans="1:23">
      <c r="A9" s="8" t="s">
        <v>56</v>
      </c>
      <c r="B9" s="8"/>
      <c r="C9" s="9"/>
      <c r="D9" s="8"/>
      <c r="E9" s="8"/>
      <c r="F9" s="8"/>
      <c r="G9" s="8"/>
      <c r="H9" s="61">
        <v>2266514.69</v>
      </c>
      <c r="I9" s="61">
        <v>2266514.69</v>
      </c>
      <c r="J9" s="17"/>
      <c r="K9" s="17"/>
      <c r="L9" s="61">
        <v>2266514.69</v>
      </c>
      <c r="M9" s="17"/>
      <c r="N9" s="17"/>
      <c r="O9" s="17"/>
      <c r="P9" s="17"/>
      <c r="Q9" s="17"/>
      <c r="R9" s="17"/>
      <c r="S9" s="17"/>
      <c r="T9" s="17"/>
      <c r="U9" s="17"/>
      <c r="V9" s="17"/>
      <c r="W9" s="17"/>
    </row>
    <row r="10" ht="18.75" customHeight="1" spans="1:23">
      <c r="A10" s="62" t="s">
        <v>56</v>
      </c>
      <c r="B10" s="8" t="s">
        <v>146</v>
      </c>
      <c r="C10" s="9" t="s">
        <v>147</v>
      </c>
      <c r="D10" s="8" t="s">
        <v>76</v>
      </c>
      <c r="E10" s="8" t="s">
        <v>77</v>
      </c>
      <c r="F10" s="8" t="s">
        <v>148</v>
      </c>
      <c r="G10" s="8" t="s">
        <v>149</v>
      </c>
      <c r="H10" s="61">
        <v>622488</v>
      </c>
      <c r="I10" s="61">
        <v>622488</v>
      </c>
      <c r="J10" s="17"/>
      <c r="K10" s="17"/>
      <c r="L10" s="61">
        <v>622488</v>
      </c>
      <c r="M10" s="17"/>
      <c r="N10" s="17"/>
      <c r="O10" s="17"/>
      <c r="P10" s="23"/>
      <c r="Q10" s="17"/>
      <c r="R10" s="17"/>
      <c r="S10" s="17"/>
      <c r="T10" s="17"/>
      <c r="U10" s="17"/>
      <c r="V10" s="17"/>
      <c r="W10" s="17"/>
    </row>
    <row r="11" ht="18.75" customHeight="1" spans="1:23">
      <c r="A11" s="62" t="s">
        <v>56</v>
      </c>
      <c r="B11" s="8" t="s">
        <v>146</v>
      </c>
      <c r="C11" s="9" t="s">
        <v>147</v>
      </c>
      <c r="D11" s="8" t="s">
        <v>76</v>
      </c>
      <c r="E11" s="8" t="s">
        <v>77</v>
      </c>
      <c r="F11" s="8" t="s">
        <v>150</v>
      </c>
      <c r="G11" s="8" t="s">
        <v>151</v>
      </c>
      <c r="H11" s="61">
        <v>40140</v>
      </c>
      <c r="I11" s="61">
        <v>40140</v>
      </c>
      <c r="J11" s="17"/>
      <c r="K11" s="17"/>
      <c r="L11" s="61">
        <v>40140</v>
      </c>
      <c r="M11" s="17"/>
      <c r="N11" s="17"/>
      <c r="O11" s="17"/>
      <c r="P11" s="23"/>
      <c r="Q11" s="17"/>
      <c r="R11" s="17"/>
      <c r="S11" s="17"/>
      <c r="T11" s="17"/>
      <c r="U11" s="17"/>
      <c r="V11" s="17"/>
      <c r="W11" s="17"/>
    </row>
    <row r="12" ht="18.75" customHeight="1" spans="1:23">
      <c r="A12" s="62" t="s">
        <v>56</v>
      </c>
      <c r="B12" s="8" t="s">
        <v>146</v>
      </c>
      <c r="C12" s="9" t="s">
        <v>147</v>
      </c>
      <c r="D12" s="8" t="s">
        <v>76</v>
      </c>
      <c r="E12" s="8" t="s">
        <v>77</v>
      </c>
      <c r="F12" s="8" t="s">
        <v>152</v>
      </c>
      <c r="G12" s="8" t="s">
        <v>153</v>
      </c>
      <c r="H12" s="61">
        <v>3900</v>
      </c>
      <c r="I12" s="61">
        <v>3900</v>
      </c>
      <c r="J12" s="17"/>
      <c r="K12" s="17"/>
      <c r="L12" s="61">
        <v>3900</v>
      </c>
      <c r="M12" s="17"/>
      <c r="N12" s="17"/>
      <c r="O12" s="17"/>
      <c r="P12" s="23"/>
      <c r="Q12" s="17"/>
      <c r="R12" s="17"/>
      <c r="S12" s="17"/>
      <c r="T12" s="17"/>
      <c r="U12" s="17"/>
      <c r="V12" s="17"/>
      <c r="W12" s="17"/>
    </row>
    <row r="13" ht="18.75" customHeight="1" spans="1:23">
      <c r="A13" s="62" t="s">
        <v>56</v>
      </c>
      <c r="B13" s="8" t="s">
        <v>146</v>
      </c>
      <c r="C13" s="9" t="s">
        <v>147</v>
      </c>
      <c r="D13" s="8" t="s">
        <v>76</v>
      </c>
      <c r="E13" s="8" t="s">
        <v>77</v>
      </c>
      <c r="F13" s="8" t="s">
        <v>154</v>
      </c>
      <c r="G13" s="8" t="s">
        <v>155</v>
      </c>
      <c r="H13" s="61">
        <v>51874</v>
      </c>
      <c r="I13" s="61">
        <v>51874</v>
      </c>
      <c r="J13" s="17"/>
      <c r="K13" s="17"/>
      <c r="L13" s="61">
        <v>51874</v>
      </c>
      <c r="M13" s="17"/>
      <c r="N13" s="17"/>
      <c r="O13" s="17"/>
      <c r="P13" s="23"/>
      <c r="Q13" s="17"/>
      <c r="R13" s="17"/>
      <c r="S13" s="17"/>
      <c r="T13" s="17"/>
      <c r="U13" s="17"/>
      <c r="V13" s="17"/>
      <c r="W13" s="17"/>
    </row>
    <row r="14" ht="18.75" customHeight="1" spans="1:23">
      <c r="A14" s="62" t="s">
        <v>56</v>
      </c>
      <c r="B14" s="8" t="s">
        <v>146</v>
      </c>
      <c r="C14" s="9" t="s">
        <v>147</v>
      </c>
      <c r="D14" s="8" t="s">
        <v>76</v>
      </c>
      <c r="E14" s="8" t="s">
        <v>77</v>
      </c>
      <c r="F14" s="8" t="s">
        <v>154</v>
      </c>
      <c r="G14" s="8" t="s">
        <v>155</v>
      </c>
      <c r="H14" s="61">
        <v>212364</v>
      </c>
      <c r="I14" s="61">
        <v>212364</v>
      </c>
      <c r="J14" s="17"/>
      <c r="K14" s="17"/>
      <c r="L14" s="61">
        <v>212364</v>
      </c>
      <c r="M14" s="17"/>
      <c r="N14" s="17"/>
      <c r="O14" s="17"/>
      <c r="P14" s="23"/>
      <c r="Q14" s="17"/>
      <c r="R14" s="17"/>
      <c r="S14" s="17"/>
      <c r="T14" s="17"/>
      <c r="U14" s="17"/>
      <c r="V14" s="17"/>
      <c r="W14" s="17"/>
    </row>
    <row r="15" ht="18.75" customHeight="1" spans="1:23">
      <c r="A15" s="62" t="s">
        <v>56</v>
      </c>
      <c r="B15" s="8" t="s">
        <v>146</v>
      </c>
      <c r="C15" s="9" t="s">
        <v>147</v>
      </c>
      <c r="D15" s="8" t="s">
        <v>76</v>
      </c>
      <c r="E15" s="8" t="s">
        <v>77</v>
      </c>
      <c r="F15" s="8" t="s">
        <v>154</v>
      </c>
      <c r="G15" s="8" t="s">
        <v>155</v>
      </c>
      <c r="H15" s="61">
        <v>209040</v>
      </c>
      <c r="I15" s="61">
        <v>209040</v>
      </c>
      <c r="J15" s="17"/>
      <c r="K15" s="17"/>
      <c r="L15" s="61">
        <v>209040</v>
      </c>
      <c r="M15" s="17"/>
      <c r="N15" s="17"/>
      <c r="O15" s="17"/>
      <c r="P15" s="23"/>
      <c r="Q15" s="17"/>
      <c r="R15" s="17"/>
      <c r="S15" s="17"/>
      <c r="T15" s="17"/>
      <c r="U15" s="17"/>
      <c r="V15" s="17"/>
      <c r="W15" s="17"/>
    </row>
    <row r="16" ht="18.75" customHeight="1" spans="1:23">
      <c r="A16" s="62" t="s">
        <v>56</v>
      </c>
      <c r="B16" s="8" t="s">
        <v>146</v>
      </c>
      <c r="C16" s="9" t="s">
        <v>147</v>
      </c>
      <c r="D16" s="8" t="s">
        <v>76</v>
      </c>
      <c r="E16" s="8" t="s">
        <v>77</v>
      </c>
      <c r="F16" s="8" t="s">
        <v>154</v>
      </c>
      <c r="G16" s="8" t="s">
        <v>155</v>
      </c>
      <c r="H16" s="61">
        <v>120180</v>
      </c>
      <c r="I16" s="61">
        <v>120180</v>
      </c>
      <c r="J16" s="17"/>
      <c r="K16" s="17"/>
      <c r="L16" s="61">
        <v>120180</v>
      </c>
      <c r="M16" s="17"/>
      <c r="N16" s="17"/>
      <c r="O16" s="17"/>
      <c r="P16" s="23"/>
      <c r="Q16" s="17"/>
      <c r="R16" s="17"/>
      <c r="S16" s="17"/>
      <c r="T16" s="17"/>
      <c r="U16" s="17"/>
      <c r="V16" s="17"/>
      <c r="W16" s="17"/>
    </row>
    <row r="17" ht="18.75" customHeight="1" spans="1:23">
      <c r="A17" s="62" t="s">
        <v>56</v>
      </c>
      <c r="B17" s="8" t="s">
        <v>146</v>
      </c>
      <c r="C17" s="9" t="s">
        <v>147</v>
      </c>
      <c r="D17" s="8" t="s">
        <v>100</v>
      </c>
      <c r="E17" s="8" t="s">
        <v>101</v>
      </c>
      <c r="F17" s="8" t="s">
        <v>150</v>
      </c>
      <c r="G17" s="8" t="s">
        <v>151</v>
      </c>
      <c r="H17" s="61">
        <v>12624</v>
      </c>
      <c r="I17" s="61">
        <v>12624</v>
      </c>
      <c r="J17" s="17"/>
      <c r="K17" s="17"/>
      <c r="L17" s="61">
        <v>12624</v>
      </c>
      <c r="M17" s="17"/>
      <c r="N17" s="17"/>
      <c r="O17" s="17"/>
      <c r="P17" s="23"/>
      <c r="Q17" s="17"/>
      <c r="R17" s="17"/>
      <c r="S17" s="17"/>
      <c r="T17" s="17"/>
      <c r="U17" s="17"/>
      <c r="V17" s="17"/>
      <c r="W17" s="17"/>
    </row>
    <row r="18" ht="18.75" customHeight="1" spans="1:23">
      <c r="A18" s="62" t="s">
        <v>56</v>
      </c>
      <c r="B18" s="8" t="s">
        <v>156</v>
      </c>
      <c r="C18" s="9" t="s">
        <v>99</v>
      </c>
      <c r="D18" s="8" t="s">
        <v>98</v>
      </c>
      <c r="E18" s="8" t="s">
        <v>99</v>
      </c>
      <c r="F18" s="8" t="s">
        <v>157</v>
      </c>
      <c r="G18" s="8" t="s">
        <v>99</v>
      </c>
      <c r="H18" s="61">
        <v>171972</v>
      </c>
      <c r="I18" s="61">
        <v>171972</v>
      </c>
      <c r="J18" s="17"/>
      <c r="K18" s="17"/>
      <c r="L18" s="61">
        <v>171972</v>
      </c>
      <c r="M18" s="17"/>
      <c r="N18" s="17"/>
      <c r="O18" s="17"/>
      <c r="P18" s="23"/>
      <c r="Q18" s="17"/>
      <c r="R18" s="17"/>
      <c r="S18" s="17"/>
      <c r="T18" s="17"/>
      <c r="U18" s="17"/>
      <c r="V18" s="17"/>
      <c r="W18" s="17"/>
    </row>
    <row r="19" ht="18.75" customHeight="1" spans="1:23">
      <c r="A19" s="62" t="s">
        <v>56</v>
      </c>
      <c r="B19" s="8" t="s">
        <v>158</v>
      </c>
      <c r="C19" s="9" t="s">
        <v>159</v>
      </c>
      <c r="D19" s="8" t="s">
        <v>76</v>
      </c>
      <c r="E19" s="8" t="s">
        <v>77</v>
      </c>
      <c r="F19" s="8" t="s">
        <v>154</v>
      </c>
      <c r="G19" s="8" t="s">
        <v>155</v>
      </c>
      <c r="H19" s="61">
        <v>234000</v>
      </c>
      <c r="I19" s="61">
        <v>234000</v>
      </c>
      <c r="J19" s="17"/>
      <c r="K19" s="17"/>
      <c r="L19" s="61">
        <v>234000</v>
      </c>
      <c r="M19" s="17"/>
      <c r="N19" s="17"/>
      <c r="O19" s="17"/>
      <c r="P19" s="23"/>
      <c r="Q19" s="17"/>
      <c r="R19" s="17"/>
      <c r="S19" s="17"/>
      <c r="T19" s="17"/>
      <c r="U19" s="17"/>
      <c r="V19" s="17"/>
      <c r="W19" s="17"/>
    </row>
    <row r="20" ht="18.75" customHeight="1" spans="1:23">
      <c r="A20" s="62" t="s">
        <v>56</v>
      </c>
      <c r="B20" s="8" t="s">
        <v>160</v>
      </c>
      <c r="C20" s="9" t="s">
        <v>161</v>
      </c>
      <c r="D20" s="8" t="s">
        <v>76</v>
      </c>
      <c r="E20" s="8" t="s">
        <v>77</v>
      </c>
      <c r="F20" s="8" t="s">
        <v>162</v>
      </c>
      <c r="G20" s="8" t="s">
        <v>163</v>
      </c>
      <c r="H20" s="61">
        <v>10430.6</v>
      </c>
      <c r="I20" s="61">
        <v>10430.6</v>
      </c>
      <c r="J20" s="17"/>
      <c r="K20" s="17"/>
      <c r="L20" s="61">
        <v>10430.6</v>
      </c>
      <c r="M20" s="17"/>
      <c r="N20" s="17"/>
      <c r="O20" s="17"/>
      <c r="P20" s="23"/>
      <c r="Q20" s="17"/>
      <c r="R20" s="17"/>
      <c r="S20" s="17"/>
      <c r="T20" s="17"/>
      <c r="U20" s="17"/>
      <c r="V20" s="17"/>
      <c r="W20" s="17"/>
    </row>
    <row r="21" ht="18.75" customHeight="1" spans="1:23">
      <c r="A21" s="62" t="s">
        <v>56</v>
      </c>
      <c r="B21" s="8" t="s">
        <v>160</v>
      </c>
      <c r="C21" s="9" t="s">
        <v>161</v>
      </c>
      <c r="D21" s="8" t="s">
        <v>82</v>
      </c>
      <c r="E21" s="8" t="s">
        <v>83</v>
      </c>
      <c r="F21" s="8" t="s">
        <v>164</v>
      </c>
      <c r="G21" s="8" t="s">
        <v>165</v>
      </c>
      <c r="H21" s="61">
        <v>238413.76</v>
      </c>
      <c r="I21" s="61">
        <v>238413.76</v>
      </c>
      <c r="J21" s="17"/>
      <c r="K21" s="17"/>
      <c r="L21" s="61">
        <v>238413.76</v>
      </c>
      <c r="M21" s="17"/>
      <c r="N21" s="17"/>
      <c r="O21" s="17"/>
      <c r="P21" s="23"/>
      <c r="Q21" s="17"/>
      <c r="R21" s="17"/>
      <c r="S21" s="17"/>
      <c r="T21" s="17"/>
      <c r="U21" s="17"/>
      <c r="V21" s="17"/>
      <c r="W21" s="17"/>
    </row>
    <row r="22" ht="18.75" customHeight="1" spans="1:23">
      <c r="A22" s="62" t="s">
        <v>56</v>
      </c>
      <c r="B22" s="8" t="s">
        <v>160</v>
      </c>
      <c r="C22" s="9" t="s">
        <v>161</v>
      </c>
      <c r="D22" s="8" t="s">
        <v>88</v>
      </c>
      <c r="E22" s="8" t="s">
        <v>89</v>
      </c>
      <c r="F22" s="8" t="s">
        <v>166</v>
      </c>
      <c r="G22" s="8" t="s">
        <v>167</v>
      </c>
      <c r="H22" s="61">
        <v>123677.14</v>
      </c>
      <c r="I22" s="61">
        <v>123677.14</v>
      </c>
      <c r="J22" s="17"/>
      <c r="K22" s="17"/>
      <c r="L22" s="61">
        <v>123677.14</v>
      </c>
      <c r="M22" s="17"/>
      <c r="N22" s="17"/>
      <c r="O22" s="17"/>
      <c r="P22" s="23"/>
      <c r="Q22" s="17"/>
      <c r="R22" s="17"/>
      <c r="S22" s="17"/>
      <c r="T22" s="17"/>
      <c r="U22" s="17"/>
      <c r="V22" s="17"/>
      <c r="W22" s="17"/>
    </row>
    <row r="23" ht="18.75" customHeight="1" spans="1:23">
      <c r="A23" s="62" t="s">
        <v>56</v>
      </c>
      <c r="B23" s="8" t="s">
        <v>160</v>
      </c>
      <c r="C23" s="9" t="s">
        <v>161</v>
      </c>
      <c r="D23" s="8" t="s">
        <v>90</v>
      </c>
      <c r="E23" s="8" t="s">
        <v>91</v>
      </c>
      <c r="F23" s="8" t="s">
        <v>168</v>
      </c>
      <c r="G23" s="8" t="s">
        <v>169</v>
      </c>
      <c r="H23" s="61">
        <v>63012.86</v>
      </c>
      <c r="I23" s="61">
        <v>63012.86</v>
      </c>
      <c r="J23" s="17"/>
      <c r="K23" s="17"/>
      <c r="L23" s="61">
        <v>63012.86</v>
      </c>
      <c r="M23" s="17"/>
      <c r="N23" s="17"/>
      <c r="O23" s="17"/>
      <c r="P23" s="23"/>
      <c r="Q23" s="17"/>
      <c r="R23" s="17"/>
      <c r="S23" s="17"/>
      <c r="T23" s="17"/>
      <c r="U23" s="17"/>
      <c r="V23" s="17"/>
      <c r="W23" s="17"/>
    </row>
    <row r="24" ht="18.75" customHeight="1" spans="1:23">
      <c r="A24" s="62" t="s">
        <v>56</v>
      </c>
      <c r="B24" s="8" t="s">
        <v>160</v>
      </c>
      <c r="C24" s="9" t="s">
        <v>161</v>
      </c>
      <c r="D24" s="8" t="s">
        <v>92</v>
      </c>
      <c r="E24" s="8" t="s">
        <v>93</v>
      </c>
      <c r="F24" s="8" t="s">
        <v>162</v>
      </c>
      <c r="G24" s="8" t="s">
        <v>163</v>
      </c>
      <c r="H24" s="61">
        <v>2980.17</v>
      </c>
      <c r="I24" s="61">
        <v>2980.17</v>
      </c>
      <c r="J24" s="17"/>
      <c r="K24" s="17"/>
      <c r="L24" s="61">
        <v>2980.17</v>
      </c>
      <c r="M24" s="17"/>
      <c r="N24" s="17"/>
      <c r="O24" s="17"/>
      <c r="P24" s="23"/>
      <c r="Q24" s="17"/>
      <c r="R24" s="17"/>
      <c r="S24" s="17"/>
      <c r="T24" s="17"/>
      <c r="U24" s="17"/>
      <c r="V24" s="17"/>
      <c r="W24" s="17"/>
    </row>
    <row r="25" ht="18.75" customHeight="1" spans="1:23">
      <c r="A25" s="62" t="s">
        <v>56</v>
      </c>
      <c r="B25" s="8" t="s">
        <v>160</v>
      </c>
      <c r="C25" s="9" t="s">
        <v>161</v>
      </c>
      <c r="D25" s="8" t="s">
        <v>92</v>
      </c>
      <c r="E25" s="8" t="s">
        <v>93</v>
      </c>
      <c r="F25" s="8" t="s">
        <v>162</v>
      </c>
      <c r="G25" s="8" t="s">
        <v>163</v>
      </c>
      <c r="H25" s="61">
        <v>4942</v>
      </c>
      <c r="I25" s="61">
        <v>4942</v>
      </c>
      <c r="J25" s="17"/>
      <c r="K25" s="17"/>
      <c r="L25" s="61">
        <v>4942</v>
      </c>
      <c r="M25" s="17"/>
      <c r="N25" s="17"/>
      <c r="O25" s="17"/>
      <c r="P25" s="23"/>
      <c r="Q25" s="17"/>
      <c r="R25" s="17"/>
      <c r="S25" s="17"/>
      <c r="T25" s="17"/>
      <c r="U25" s="17"/>
      <c r="V25" s="17"/>
      <c r="W25" s="17"/>
    </row>
    <row r="26" ht="18.75" customHeight="1" spans="1:23">
      <c r="A26" s="62" t="s">
        <v>56</v>
      </c>
      <c r="B26" s="8" t="s">
        <v>170</v>
      </c>
      <c r="C26" s="9" t="s">
        <v>125</v>
      </c>
      <c r="D26" s="8" t="s">
        <v>76</v>
      </c>
      <c r="E26" s="8" t="s">
        <v>77</v>
      </c>
      <c r="F26" s="8" t="s">
        <v>171</v>
      </c>
      <c r="G26" s="8" t="s">
        <v>125</v>
      </c>
      <c r="H26" s="61">
        <v>7670</v>
      </c>
      <c r="I26" s="61">
        <v>7670</v>
      </c>
      <c r="J26" s="17"/>
      <c r="K26" s="17"/>
      <c r="L26" s="61">
        <v>7670</v>
      </c>
      <c r="M26" s="17"/>
      <c r="N26" s="17"/>
      <c r="O26" s="17"/>
      <c r="P26" s="23"/>
      <c r="Q26" s="17"/>
      <c r="R26" s="17"/>
      <c r="S26" s="17"/>
      <c r="T26" s="17"/>
      <c r="U26" s="17"/>
      <c r="V26" s="17"/>
      <c r="W26" s="17"/>
    </row>
    <row r="27" ht="18.75" customHeight="1" spans="1:23">
      <c r="A27" s="62" t="s">
        <v>56</v>
      </c>
      <c r="B27" s="8" t="s">
        <v>172</v>
      </c>
      <c r="C27" s="9" t="s">
        <v>173</v>
      </c>
      <c r="D27" s="8" t="s">
        <v>76</v>
      </c>
      <c r="E27" s="8" t="s">
        <v>77</v>
      </c>
      <c r="F27" s="8" t="s">
        <v>174</v>
      </c>
      <c r="G27" s="8" t="s">
        <v>175</v>
      </c>
      <c r="H27" s="61">
        <v>40330</v>
      </c>
      <c r="I27" s="61">
        <v>40330</v>
      </c>
      <c r="J27" s="17"/>
      <c r="K27" s="17"/>
      <c r="L27" s="61">
        <v>40330</v>
      </c>
      <c r="M27" s="17"/>
      <c r="N27" s="17"/>
      <c r="O27" s="17"/>
      <c r="P27" s="23"/>
      <c r="Q27" s="17"/>
      <c r="R27" s="17"/>
      <c r="S27" s="17"/>
      <c r="T27" s="17"/>
      <c r="U27" s="17"/>
      <c r="V27" s="17"/>
      <c r="W27" s="17"/>
    </row>
    <row r="28" ht="18.75" customHeight="1" spans="1:23">
      <c r="A28" s="62" t="s">
        <v>56</v>
      </c>
      <c r="B28" s="8" t="s">
        <v>172</v>
      </c>
      <c r="C28" s="9" t="s">
        <v>173</v>
      </c>
      <c r="D28" s="8" t="s">
        <v>76</v>
      </c>
      <c r="E28" s="8" t="s">
        <v>77</v>
      </c>
      <c r="F28" s="8" t="s">
        <v>176</v>
      </c>
      <c r="G28" s="8" t="s">
        <v>177</v>
      </c>
      <c r="H28" s="61">
        <v>1500</v>
      </c>
      <c r="I28" s="61">
        <v>1500</v>
      </c>
      <c r="J28" s="17"/>
      <c r="K28" s="17"/>
      <c r="L28" s="61">
        <v>1500</v>
      </c>
      <c r="M28" s="17"/>
      <c r="N28" s="17"/>
      <c r="O28" s="17"/>
      <c r="P28" s="23"/>
      <c r="Q28" s="17"/>
      <c r="R28" s="17"/>
      <c r="S28" s="17"/>
      <c r="T28" s="17"/>
      <c r="U28" s="17"/>
      <c r="V28" s="17"/>
      <c r="W28" s="17"/>
    </row>
    <row r="29" ht="18.75" customHeight="1" spans="1:23">
      <c r="A29" s="62" t="s">
        <v>56</v>
      </c>
      <c r="B29" s="8" t="s">
        <v>172</v>
      </c>
      <c r="C29" s="9" t="s">
        <v>173</v>
      </c>
      <c r="D29" s="8" t="s">
        <v>76</v>
      </c>
      <c r="E29" s="8" t="s">
        <v>77</v>
      </c>
      <c r="F29" s="8" t="s">
        <v>178</v>
      </c>
      <c r="G29" s="8" t="s">
        <v>179</v>
      </c>
      <c r="H29" s="61">
        <v>2500</v>
      </c>
      <c r="I29" s="61">
        <v>2500</v>
      </c>
      <c r="J29" s="17"/>
      <c r="K29" s="17"/>
      <c r="L29" s="61">
        <v>2500</v>
      </c>
      <c r="M29" s="17"/>
      <c r="N29" s="17"/>
      <c r="O29" s="17"/>
      <c r="P29" s="23"/>
      <c r="Q29" s="17"/>
      <c r="R29" s="17"/>
      <c r="S29" s="17"/>
      <c r="T29" s="17"/>
      <c r="U29" s="17"/>
      <c r="V29" s="17"/>
      <c r="W29" s="17"/>
    </row>
    <row r="30" ht="18.75" customHeight="1" spans="1:23">
      <c r="A30" s="62" t="s">
        <v>56</v>
      </c>
      <c r="B30" s="8" t="s">
        <v>172</v>
      </c>
      <c r="C30" s="9" t="s">
        <v>173</v>
      </c>
      <c r="D30" s="8" t="s">
        <v>76</v>
      </c>
      <c r="E30" s="8" t="s">
        <v>77</v>
      </c>
      <c r="F30" s="8" t="s">
        <v>180</v>
      </c>
      <c r="G30" s="8" t="s">
        <v>181</v>
      </c>
      <c r="H30" s="61">
        <v>13000</v>
      </c>
      <c r="I30" s="61">
        <v>13000</v>
      </c>
      <c r="J30" s="17"/>
      <c r="K30" s="17"/>
      <c r="L30" s="61">
        <v>13000</v>
      </c>
      <c r="M30" s="17"/>
      <c r="N30" s="17"/>
      <c r="O30" s="17"/>
      <c r="P30" s="23"/>
      <c r="Q30" s="17"/>
      <c r="R30" s="17"/>
      <c r="S30" s="17"/>
      <c r="T30" s="17"/>
      <c r="U30" s="17"/>
      <c r="V30" s="17"/>
      <c r="W30" s="17"/>
    </row>
    <row r="31" ht="18.75" customHeight="1" spans="1:23">
      <c r="A31" s="62" t="s">
        <v>56</v>
      </c>
      <c r="B31" s="8" t="s">
        <v>172</v>
      </c>
      <c r="C31" s="9" t="s">
        <v>173</v>
      </c>
      <c r="D31" s="8" t="s">
        <v>76</v>
      </c>
      <c r="E31" s="8" t="s">
        <v>77</v>
      </c>
      <c r="F31" s="8" t="s">
        <v>182</v>
      </c>
      <c r="G31" s="8" t="s">
        <v>183</v>
      </c>
      <c r="H31" s="61">
        <v>40000</v>
      </c>
      <c r="I31" s="61">
        <v>40000</v>
      </c>
      <c r="J31" s="17"/>
      <c r="K31" s="17"/>
      <c r="L31" s="61">
        <v>40000</v>
      </c>
      <c r="M31" s="17"/>
      <c r="N31" s="17"/>
      <c r="O31" s="17"/>
      <c r="P31" s="23"/>
      <c r="Q31" s="17"/>
      <c r="R31" s="17"/>
      <c r="S31" s="17"/>
      <c r="T31" s="17"/>
      <c r="U31" s="17"/>
      <c r="V31" s="17"/>
      <c r="W31" s="17"/>
    </row>
    <row r="32" ht="18.75" customHeight="1" spans="1:23">
      <c r="A32" s="62" t="s">
        <v>56</v>
      </c>
      <c r="B32" s="8" t="s">
        <v>172</v>
      </c>
      <c r="C32" s="9" t="s">
        <v>173</v>
      </c>
      <c r="D32" s="8" t="s">
        <v>76</v>
      </c>
      <c r="E32" s="8" t="s">
        <v>77</v>
      </c>
      <c r="F32" s="8" t="s">
        <v>184</v>
      </c>
      <c r="G32" s="8" t="s">
        <v>185</v>
      </c>
      <c r="H32" s="61">
        <v>11700</v>
      </c>
      <c r="I32" s="61">
        <v>11700</v>
      </c>
      <c r="J32" s="17"/>
      <c r="K32" s="17"/>
      <c r="L32" s="61">
        <v>11700</v>
      </c>
      <c r="M32" s="17"/>
      <c r="N32" s="17"/>
      <c r="O32" s="17"/>
      <c r="P32" s="23"/>
      <c r="Q32" s="17"/>
      <c r="R32" s="17"/>
      <c r="S32" s="17"/>
      <c r="T32" s="17"/>
      <c r="U32" s="17"/>
      <c r="V32" s="17"/>
      <c r="W32" s="17"/>
    </row>
    <row r="33" ht="18.75" customHeight="1" spans="1:23">
      <c r="A33" s="62" t="s">
        <v>56</v>
      </c>
      <c r="B33" s="8" t="s">
        <v>186</v>
      </c>
      <c r="C33" s="9" t="s">
        <v>187</v>
      </c>
      <c r="D33" s="8" t="s">
        <v>76</v>
      </c>
      <c r="E33" s="8" t="s">
        <v>77</v>
      </c>
      <c r="F33" s="8" t="s">
        <v>188</v>
      </c>
      <c r="G33" s="8" t="s">
        <v>187</v>
      </c>
      <c r="H33" s="61">
        <v>27776.16</v>
      </c>
      <c r="I33" s="61">
        <v>27776.16</v>
      </c>
      <c r="J33" s="17"/>
      <c r="K33" s="17"/>
      <c r="L33" s="61">
        <v>27776.16</v>
      </c>
      <c r="M33" s="17"/>
      <c r="N33" s="17"/>
      <c r="O33" s="17"/>
      <c r="P33" s="23"/>
      <c r="Q33" s="17"/>
      <c r="R33" s="17"/>
      <c r="S33" s="17"/>
      <c r="T33" s="17"/>
      <c r="U33" s="17"/>
      <c r="V33" s="17"/>
      <c r="W33" s="17"/>
    </row>
    <row r="34" ht="18.75" customHeight="1" spans="1:23">
      <c r="A34" s="12" t="s">
        <v>32</v>
      </c>
      <c r="B34" s="12"/>
      <c r="C34" s="12"/>
      <c r="D34" s="12"/>
      <c r="E34" s="12"/>
      <c r="F34" s="12"/>
      <c r="G34" s="12"/>
      <c r="H34" s="17">
        <v>2266514.69</v>
      </c>
      <c r="I34" s="17">
        <v>2266514.69</v>
      </c>
      <c r="J34" s="17"/>
      <c r="K34" s="17"/>
      <c r="L34" s="61">
        <v>2266514.69</v>
      </c>
      <c r="M34" s="17"/>
      <c r="N34" s="17"/>
      <c r="O34" s="17"/>
      <c r="P34" s="17"/>
      <c r="Q34" s="17"/>
      <c r="R34" s="17"/>
      <c r="S34" s="17"/>
      <c r="T34" s="17"/>
      <c r="U34" s="17"/>
      <c r="V34" s="17"/>
      <c r="W34" s="17"/>
    </row>
  </sheetData>
  <mergeCells count="30">
    <mergeCell ref="A2:W2"/>
    <mergeCell ref="A3:G3"/>
    <mergeCell ref="I4:W4"/>
    <mergeCell ref="I5:M5"/>
    <mergeCell ref="N5:P5"/>
    <mergeCell ref="R5:W5"/>
    <mergeCell ref="A34:G34"/>
    <mergeCell ref="A4:A7"/>
    <mergeCell ref="B4:B7"/>
    <mergeCell ref="C4:C7"/>
    <mergeCell ref="D4:D7"/>
    <mergeCell ref="E4:E7"/>
    <mergeCell ref="F4:F7"/>
    <mergeCell ref="G4:G7"/>
    <mergeCell ref="H4: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9" scale="43" pageOrder="overThenDown"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20"/>
  <sheetViews>
    <sheetView showZeros="0" topLeftCell="H4" workbookViewId="0">
      <selection activeCell="L19" sqref="L19"/>
    </sheetView>
  </sheetViews>
  <sheetFormatPr defaultColWidth="8.85" defaultRowHeight="15" customHeight="1"/>
  <cols>
    <col min="1" max="6" width="28.575" customWidth="1"/>
    <col min="7" max="7" width="14.125" customWidth="1"/>
    <col min="8" max="8" width="19.75" customWidth="1"/>
    <col min="9" max="12" width="14.2833333333333" customWidth="1"/>
    <col min="13" max="13" width="10.5" customWidth="1"/>
    <col min="14" max="16" width="14.2833333333333" customWidth="1"/>
    <col min="17" max="17" width="10" customWidth="1"/>
    <col min="18" max="18" width="14.2833333333333" customWidth="1"/>
    <col min="19" max="19" width="9.125" customWidth="1"/>
    <col min="20" max="20" width="14.2833333333333" customWidth="1"/>
    <col min="21" max="21" width="9.75" customWidth="1"/>
    <col min="22" max="23" width="9.125" customWidth="1"/>
  </cols>
  <sheetData>
    <row r="1" ht="18.75" customHeight="1" spans="1:23">
      <c r="A1" s="1"/>
      <c r="B1" s="1"/>
      <c r="C1" s="1"/>
      <c r="D1" s="1"/>
      <c r="E1" s="1"/>
      <c r="F1" s="1"/>
      <c r="G1" s="1"/>
      <c r="H1" s="1"/>
      <c r="I1" s="1"/>
      <c r="J1" s="1"/>
      <c r="K1" s="1"/>
      <c r="L1" s="1"/>
      <c r="M1" s="1"/>
      <c r="N1" s="2"/>
      <c r="O1" s="2"/>
      <c r="P1" s="2"/>
      <c r="Q1" s="2"/>
      <c r="R1" s="2"/>
      <c r="S1" s="2"/>
      <c r="T1" s="2"/>
      <c r="U1" s="2"/>
      <c r="V1" s="2"/>
      <c r="W1" s="2" t="s">
        <v>189</v>
      </c>
    </row>
    <row r="2" ht="45" customHeight="1" spans="1:23">
      <c r="A2" s="3" t="s">
        <v>190</v>
      </c>
      <c r="B2" s="3"/>
      <c r="C2" s="3"/>
      <c r="D2" s="3"/>
      <c r="E2" s="3"/>
      <c r="F2" s="3"/>
      <c r="G2" s="3"/>
      <c r="H2" s="3"/>
      <c r="I2" s="3"/>
      <c r="J2" s="3"/>
      <c r="K2" s="3"/>
      <c r="L2" s="3"/>
      <c r="M2" s="3"/>
      <c r="N2" s="56"/>
      <c r="O2" s="56"/>
      <c r="P2" s="56"/>
      <c r="Q2" s="56"/>
      <c r="R2" s="56"/>
      <c r="S2" s="56"/>
      <c r="T2" s="56"/>
      <c r="U2" s="56"/>
      <c r="V2" s="56"/>
      <c r="W2" s="56"/>
    </row>
    <row r="3" ht="18.75" customHeight="1" spans="1:23">
      <c r="A3" s="4" t="str">
        <f>"单位名称："&amp;"易门县检验检测所"</f>
        <v>单位名称：易门县检验检测所</v>
      </c>
      <c r="B3" s="4"/>
      <c r="C3" s="4"/>
      <c r="D3" s="4"/>
      <c r="E3" s="4"/>
      <c r="F3" s="4"/>
      <c r="G3" s="4"/>
      <c r="H3" s="4"/>
      <c r="I3" s="57"/>
      <c r="J3" s="57"/>
      <c r="K3" s="57"/>
      <c r="L3" s="57"/>
      <c r="M3" s="57"/>
      <c r="N3" s="5"/>
      <c r="O3" s="5"/>
      <c r="P3" s="5"/>
      <c r="Q3" s="5"/>
      <c r="R3" s="5"/>
      <c r="S3" s="5"/>
      <c r="T3" s="5"/>
      <c r="U3" s="5"/>
      <c r="V3" s="5"/>
      <c r="W3" s="5" t="s">
        <v>29</v>
      </c>
    </row>
    <row r="4" ht="18.75" customHeight="1" spans="1:23">
      <c r="A4" s="13" t="s">
        <v>191</v>
      </c>
      <c r="B4" s="13" t="s">
        <v>131</v>
      </c>
      <c r="C4" s="13" t="s">
        <v>132</v>
      </c>
      <c r="D4" s="13" t="s">
        <v>192</v>
      </c>
      <c r="E4" s="13" t="s">
        <v>133</v>
      </c>
      <c r="F4" s="13" t="s">
        <v>134</v>
      </c>
      <c r="G4" s="13" t="s">
        <v>193</v>
      </c>
      <c r="H4" s="13" t="s">
        <v>136</v>
      </c>
      <c r="I4" s="46" t="s">
        <v>32</v>
      </c>
      <c r="J4" s="46" t="s">
        <v>194</v>
      </c>
      <c r="K4" s="13"/>
      <c r="L4" s="13"/>
      <c r="M4" s="13"/>
      <c r="N4" s="13" t="s">
        <v>138</v>
      </c>
      <c r="O4" s="13"/>
      <c r="P4" s="13"/>
      <c r="Q4" s="13" t="s">
        <v>38</v>
      </c>
      <c r="R4" s="13" t="s">
        <v>63</v>
      </c>
      <c r="S4" s="13"/>
      <c r="T4" s="13"/>
      <c r="U4" s="13"/>
      <c r="V4" s="13"/>
      <c r="W4" s="13"/>
    </row>
    <row r="5" ht="18.75" customHeight="1" spans="1:23">
      <c r="A5" s="13"/>
      <c r="B5" s="13"/>
      <c r="C5" s="13"/>
      <c r="D5" s="13"/>
      <c r="E5" s="13"/>
      <c r="F5" s="13"/>
      <c r="G5" s="13"/>
      <c r="H5" s="13"/>
      <c r="I5" s="46" t="s">
        <v>139</v>
      </c>
      <c r="J5" s="46" t="s">
        <v>35</v>
      </c>
      <c r="K5" s="13"/>
      <c r="L5" s="13" t="s">
        <v>36</v>
      </c>
      <c r="M5" s="13" t="s">
        <v>37</v>
      </c>
      <c r="N5" s="13" t="s">
        <v>35</v>
      </c>
      <c r="O5" s="13" t="s">
        <v>36</v>
      </c>
      <c r="P5" s="13" t="s">
        <v>37</v>
      </c>
      <c r="Q5" s="13" t="s">
        <v>38</v>
      </c>
      <c r="R5" s="13" t="s">
        <v>34</v>
      </c>
      <c r="S5" s="13" t="s">
        <v>41</v>
      </c>
      <c r="T5" s="13" t="s">
        <v>42</v>
      </c>
      <c r="U5" s="13" t="s">
        <v>43</v>
      </c>
      <c r="V5" s="13" t="s">
        <v>44</v>
      </c>
      <c r="W5" s="13" t="s">
        <v>45</v>
      </c>
    </row>
    <row r="6" ht="18.75" customHeight="1" spans="1:23">
      <c r="A6" s="13"/>
      <c r="B6" s="13"/>
      <c r="C6" s="13"/>
      <c r="D6" s="13"/>
      <c r="E6" s="13"/>
      <c r="F6" s="13"/>
      <c r="G6" s="13"/>
      <c r="H6" s="13"/>
      <c r="I6" s="46"/>
      <c r="J6" s="46" t="s">
        <v>35</v>
      </c>
      <c r="K6" s="13"/>
      <c r="L6" s="13" t="s">
        <v>36</v>
      </c>
      <c r="M6" s="13" t="s">
        <v>37</v>
      </c>
      <c r="N6" s="13" t="s">
        <v>35</v>
      </c>
      <c r="O6" s="13" t="s">
        <v>36</v>
      </c>
      <c r="P6" s="13" t="s">
        <v>37</v>
      </c>
      <c r="Q6" s="13"/>
      <c r="R6" s="13" t="s">
        <v>34</v>
      </c>
      <c r="S6" s="13" t="s">
        <v>41</v>
      </c>
      <c r="T6" s="13" t="s">
        <v>42</v>
      </c>
      <c r="U6" s="13" t="s">
        <v>43</v>
      </c>
      <c r="V6" s="13" t="s">
        <v>44</v>
      </c>
      <c r="W6" s="13" t="s">
        <v>45</v>
      </c>
    </row>
    <row r="7" ht="22.65" customHeight="1" spans="1:23">
      <c r="A7" s="13"/>
      <c r="B7" s="13"/>
      <c r="C7" s="13"/>
      <c r="D7" s="13"/>
      <c r="E7" s="13"/>
      <c r="F7" s="13"/>
      <c r="G7" s="13"/>
      <c r="H7" s="13"/>
      <c r="I7" s="46"/>
      <c r="J7" s="46" t="s">
        <v>34</v>
      </c>
      <c r="K7" s="13" t="s">
        <v>195</v>
      </c>
      <c r="L7" s="13"/>
      <c r="M7" s="13"/>
      <c r="N7" s="13"/>
      <c r="O7" s="13"/>
      <c r="P7" s="13"/>
      <c r="Q7" s="13"/>
      <c r="R7" s="13"/>
      <c r="S7" s="13"/>
      <c r="T7" s="13"/>
      <c r="U7" s="13"/>
      <c r="V7" s="13"/>
      <c r="W7" s="13"/>
    </row>
    <row r="8" ht="18.75" customHeight="1" spans="1:23">
      <c r="A8" s="14" t="s">
        <v>46</v>
      </c>
      <c r="B8" s="14">
        <v>2</v>
      </c>
      <c r="C8" s="14">
        <v>3</v>
      </c>
      <c r="D8" s="14">
        <v>4</v>
      </c>
      <c r="E8" s="14">
        <v>5</v>
      </c>
      <c r="F8" s="14">
        <v>6</v>
      </c>
      <c r="G8" s="14">
        <v>7</v>
      </c>
      <c r="H8" s="14">
        <v>8</v>
      </c>
      <c r="I8" s="14">
        <v>9</v>
      </c>
      <c r="J8" s="14">
        <v>10</v>
      </c>
      <c r="K8" s="14">
        <v>11</v>
      </c>
      <c r="L8" s="14">
        <v>12</v>
      </c>
      <c r="M8" s="14">
        <v>13</v>
      </c>
      <c r="N8" s="14">
        <v>14</v>
      </c>
      <c r="O8" s="14">
        <v>15</v>
      </c>
      <c r="P8" s="14">
        <v>16</v>
      </c>
      <c r="Q8" s="14">
        <v>17</v>
      </c>
      <c r="R8" s="14">
        <v>18</v>
      </c>
      <c r="S8" s="14">
        <v>19</v>
      </c>
      <c r="T8" s="14">
        <v>20</v>
      </c>
      <c r="U8" s="14">
        <v>21</v>
      </c>
      <c r="V8" s="14">
        <v>22</v>
      </c>
      <c r="W8" s="14">
        <v>23</v>
      </c>
    </row>
    <row r="9" ht="18.75" customHeight="1" spans="1:23">
      <c r="A9" s="52"/>
      <c r="B9" s="52"/>
      <c r="C9" s="53" t="s">
        <v>196</v>
      </c>
      <c r="D9" s="52"/>
      <c r="E9" s="52"/>
      <c r="F9" s="52"/>
      <c r="G9" s="52"/>
      <c r="H9" s="52"/>
      <c r="I9" s="58">
        <v>215310</v>
      </c>
      <c r="J9" s="58"/>
      <c r="K9" s="58"/>
      <c r="L9" s="11"/>
      <c r="M9" s="11"/>
      <c r="N9" s="11"/>
      <c r="O9" s="11"/>
      <c r="P9" s="11"/>
      <c r="Q9" s="11"/>
      <c r="R9" s="58">
        <v>215310</v>
      </c>
      <c r="S9" s="58"/>
      <c r="T9" s="58">
        <v>215310</v>
      </c>
      <c r="U9" s="11"/>
      <c r="V9" s="11"/>
      <c r="W9" s="11"/>
    </row>
    <row r="10" ht="18.75" customHeight="1" spans="1:23">
      <c r="A10" s="52" t="s">
        <v>197</v>
      </c>
      <c r="B10" s="52" t="s">
        <v>198</v>
      </c>
      <c r="C10" s="53" t="s">
        <v>196</v>
      </c>
      <c r="D10" s="52" t="s">
        <v>56</v>
      </c>
      <c r="E10" s="52" t="s">
        <v>76</v>
      </c>
      <c r="F10" s="52" t="s">
        <v>77</v>
      </c>
      <c r="G10" s="52" t="s">
        <v>199</v>
      </c>
      <c r="H10" s="52" t="s">
        <v>200</v>
      </c>
      <c r="I10" s="58">
        <v>177300</v>
      </c>
      <c r="J10" s="58"/>
      <c r="K10" s="58"/>
      <c r="L10" s="11"/>
      <c r="M10" s="11"/>
      <c r="N10" s="11"/>
      <c r="O10" s="11"/>
      <c r="P10" s="11"/>
      <c r="Q10" s="11"/>
      <c r="R10" s="58">
        <v>177300</v>
      </c>
      <c r="S10" s="58"/>
      <c r="T10" s="58">
        <v>177300</v>
      </c>
      <c r="U10" s="11"/>
      <c r="V10" s="11"/>
      <c r="W10" s="11"/>
    </row>
    <row r="11" ht="18.75" customHeight="1" spans="1:23">
      <c r="A11" s="52" t="s">
        <v>197</v>
      </c>
      <c r="B11" s="52" t="s">
        <v>198</v>
      </c>
      <c r="C11" s="53" t="s">
        <v>196</v>
      </c>
      <c r="D11" s="52" t="s">
        <v>56</v>
      </c>
      <c r="E11" s="52" t="s">
        <v>76</v>
      </c>
      <c r="F11" s="52" t="s">
        <v>77</v>
      </c>
      <c r="G11" s="52" t="s">
        <v>199</v>
      </c>
      <c r="H11" s="52" t="s">
        <v>200</v>
      </c>
      <c r="I11" s="58">
        <v>38010</v>
      </c>
      <c r="J11" s="58"/>
      <c r="K11" s="58"/>
      <c r="L11" s="11"/>
      <c r="M11" s="11"/>
      <c r="N11" s="11"/>
      <c r="O11" s="11"/>
      <c r="P11" s="23"/>
      <c r="Q11" s="11"/>
      <c r="R11" s="58">
        <v>38010</v>
      </c>
      <c r="S11" s="58"/>
      <c r="T11" s="58">
        <v>38010</v>
      </c>
      <c r="U11" s="11"/>
      <c r="V11" s="11"/>
      <c r="W11" s="11"/>
    </row>
    <row r="12" ht="18.75" customHeight="1" spans="1:23">
      <c r="A12" s="54"/>
      <c r="B12" s="54"/>
      <c r="C12" s="53" t="s">
        <v>201</v>
      </c>
      <c r="D12" s="54"/>
      <c r="E12" s="54"/>
      <c r="F12" s="54"/>
      <c r="G12" s="54"/>
      <c r="H12" s="54"/>
      <c r="I12" s="58">
        <v>50000</v>
      </c>
      <c r="J12" s="58">
        <v>50000</v>
      </c>
      <c r="K12" s="58">
        <v>50000</v>
      </c>
      <c r="L12" s="11"/>
      <c r="M12" s="11"/>
      <c r="N12" s="11"/>
      <c r="O12" s="11"/>
      <c r="P12" s="23"/>
      <c r="Q12" s="11"/>
      <c r="R12" s="58"/>
      <c r="S12" s="58"/>
      <c r="T12" s="58"/>
      <c r="U12" s="11"/>
      <c r="V12" s="11"/>
      <c r="W12" s="11"/>
    </row>
    <row r="13" ht="18.75" customHeight="1" spans="1:23">
      <c r="A13" s="52" t="s">
        <v>197</v>
      </c>
      <c r="B13" s="52" t="s">
        <v>202</v>
      </c>
      <c r="C13" s="53" t="s">
        <v>201</v>
      </c>
      <c r="D13" s="52" t="s">
        <v>56</v>
      </c>
      <c r="E13" s="52" t="s">
        <v>76</v>
      </c>
      <c r="F13" s="52" t="s">
        <v>77</v>
      </c>
      <c r="G13" s="52" t="s">
        <v>199</v>
      </c>
      <c r="H13" s="52" t="s">
        <v>200</v>
      </c>
      <c r="I13" s="58">
        <v>50000</v>
      </c>
      <c r="J13" s="58">
        <v>50000</v>
      </c>
      <c r="K13" s="58">
        <v>50000</v>
      </c>
      <c r="L13" s="11"/>
      <c r="M13" s="11"/>
      <c r="N13" s="11"/>
      <c r="O13" s="11"/>
      <c r="P13" s="23"/>
      <c r="Q13" s="11"/>
      <c r="R13" s="58"/>
      <c r="S13" s="58"/>
      <c r="T13" s="58"/>
      <c r="U13" s="11"/>
      <c r="V13" s="11"/>
      <c r="W13" s="11"/>
    </row>
    <row r="14" ht="18.75" customHeight="1" spans="1:23">
      <c r="A14" s="54"/>
      <c r="B14" s="54"/>
      <c r="C14" s="53" t="s">
        <v>203</v>
      </c>
      <c r="D14" s="54"/>
      <c r="E14" s="54"/>
      <c r="F14" s="54"/>
      <c r="G14" s="54"/>
      <c r="H14" s="54"/>
      <c r="I14" s="58">
        <v>30000</v>
      </c>
      <c r="J14" s="58">
        <v>30000</v>
      </c>
      <c r="K14" s="58">
        <v>30000</v>
      </c>
      <c r="L14" s="11"/>
      <c r="M14" s="11"/>
      <c r="N14" s="11"/>
      <c r="O14" s="11"/>
      <c r="P14" s="23"/>
      <c r="Q14" s="11"/>
      <c r="R14" s="58"/>
      <c r="S14" s="58"/>
      <c r="T14" s="58"/>
      <c r="U14" s="11"/>
      <c r="V14" s="11"/>
      <c r="W14" s="11"/>
    </row>
    <row r="15" ht="18.75" customHeight="1" spans="1:23">
      <c r="A15" s="52" t="s">
        <v>197</v>
      </c>
      <c r="B15" s="52" t="s">
        <v>204</v>
      </c>
      <c r="C15" s="53" t="s">
        <v>203</v>
      </c>
      <c r="D15" s="52" t="s">
        <v>56</v>
      </c>
      <c r="E15" s="52" t="s">
        <v>76</v>
      </c>
      <c r="F15" s="52" t="s">
        <v>77</v>
      </c>
      <c r="G15" s="52" t="s">
        <v>199</v>
      </c>
      <c r="H15" s="52" t="s">
        <v>200</v>
      </c>
      <c r="I15" s="58">
        <v>30000</v>
      </c>
      <c r="J15" s="58">
        <v>30000</v>
      </c>
      <c r="K15" s="58">
        <v>30000</v>
      </c>
      <c r="L15" s="11"/>
      <c r="M15" s="11"/>
      <c r="N15" s="11"/>
      <c r="O15" s="11"/>
      <c r="P15" s="23"/>
      <c r="Q15" s="11"/>
      <c r="R15" s="58"/>
      <c r="S15" s="58"/>
      <c r="T15" s="58"/>
      <c r="U15" s="11"/>
      <c r="V15" s="11"/>
      <c r="W15" s="11"/>
    </row>
    <row r="16" ht="18.75" customHeight="1" spans="1:23">
      <c r="A16" s="54"/>
      <c r="B16" s="54"/>
      <c r="C16" s="53" t="s">
        <v>205</v>
      </c>
      <c r="D16" s="54"/>
      <c r="E16" s="54"/>
      <c r="F16" s="54"/>
      <c r="G16" s="54"/>
      <c r="H16" s="54"/>
      <c r="I16" s="58">
        <v>20000</v>
      </c>
      <c r="J16" s="58">
        <v>20000</v>
      </c>
      <c r="K16" s="58">
        <v>20000</v>
      </c>
      <c r="L16" s="11"/>
      <c r="M16" s="11"/>
      <c r="N16" s="11"/>
      <c r="O16" s="11"/>
      <c r="P16" s="23"/>
      <c r="Q16" s="11"/>
      <c r="R16" s="58"/>
      <c r="S16" s="58"/>
      <c r="T16" s="58"/>
      <c r="U16" s="11"/>
      <c r="V16" s="11"/>
      <c r="W16" s="11"/>
    </row>
    <row r="17" ht="18.75" customHeight="1" spans="1:23">
      <c r="A17" s="52" t="s">
        <v>197</v>
      </c>
      <c r="B17" s="52" t="s">
        <v>206</v>
      </c>
      <c r="C17" s="53" t="s">
        <v>205</v>
      </c>
      <c r="D17" s="52" t="s">
        <v>56</v>
      </c>
      <c r="E17" s="52" t="s">
        <v>76</v>
      </c>
      <c r="F17" s="52" t="s">
        <v>77</v>
      </c>
      <c r="G17" s="52" t="s">
        <v>199</v>
      </c>
      <c r="H17" s="52" t="s">
        <v>200</v>
      </c>
      <c r="I17" s="58">
        <v>20000</v>
      </c>
      <c r="J17" s="58">
        <v>20000</v>
      </c>
      <c r="K17" s="58">
        <v>20000</v>
      </c>
      <c r="L17" s="11"/>
      <c r="M17" s="11"/>
      <c r="N17" s="11"/>
      <c r="O17" s="11"/>
      <c r="P17" s="23"/>
      <c r="Q17" s="11"/>
      <c r="R17" s="58"/>
      <c r="S17" s="58"/>
      <c r="T17" s="58"/>
      <c r="U17" s="11"/>
      <c r="V17" s="11"/>
      <c r="W17" s="11"/>
    </row>
    <row r="18" ht="18.75" customHeight="1" spans="1:23">
      <c r="A18" s="54"/>
      <c r="B18" s="54"/>
      <c r="C18" s="53" t="s">
        <v>207</v>
      </c>
      <c r="D18" s="54"/>
      <c r="E18" s="54"/>
      <c r="F18" s="54"/>
      <c r="G18" s="54"/>
      <c r="H18" s="54"/>
      <c r="I18" s="58">
        <v>20000</v>
      </c>
      <c r="J18" s="58">
        <v>20000</v>
      </c>
      <c r="K18" s="58">
        <v>20000</v>
      </c>
      <c r="L18" s="11"/>
      <c r="M18" s="11"/>
      <c r="N18" s="11"/>
      <c r="O18" s="11"/>
      <c r="P18" s="23"/>
      <c r="Q18" s="11"/>
      <c r="R18" s="58"/>
      <c r="S18" s="58"/>
      <c r="T18" s="58"/>
      <c r="U18" s="11"/>
      <c r="V18" s="11"/>
      <c r="W18" s="11"/>
    </row>
    <row r="19" ht="18.75" customHeight="1" spans="1:23">
      <c r="A19" s="52" t="s">
        <v>208</v>
      </c>
      <c r="B19" s="52" t="s">
        <v>209</v>
      </c>
      <c r="C19" s="53" t="s">
        <v>207</v>
      </c>
      <c r="D19" s="52" t="s">
        <v>56</v>
      </c>
      <c r="E19" s="52" t="s">
        <v>76</v>
      </c>
      <c r="F19" s="52" t="s">
        <v>77</v>
      </c>
      <c r="G19" s="52" t="s">
        <v>180</v>
      </c>
      <c r="H19" s="52" t="s">
        <v>181</v>
      </c>
      <c r="I19" s="58">
        <v>20000</v>
      </c>
      <c r="J19" s="58">
        <v>20000</v>
      </c>
      <c r="K19" s="58">
        <v>20000</v>
      </c>
      <c r="L19" s="11"/>
      <c r="M19" s="11"/>
      <c r="N19" s="11"/>
      <c r="O19" s="11"/>
      <c r="P19" s="23"/>
      <c r="Q19" s="11"/>
      <c r="R19" s="58"/>
      <c r="S19" s="58"/>
      <c r="T19" s="58"/>
      <c r="U19" s="11"/>
      <c r="V19" s="11"/>
      <c r="W19" s="11"/>
    </row>
    <row r="20" ht="18.75" customHeight="1" spans="1:23">
      <c r="A20" s="55" t="s">
        <v>32</v>
      </c>
      <c r="B20" s="55"/>
      <c r="C20" s="55"/>
      <c r="D20" s="55"/>
      <c r="E20" s="55"/>
      <c r="F20" s="55"/>
      <c r="G20" s="55"/>
      <c r="H20" s="55"/>
      <c r="I20" s="58">
        <v>335310</v>
      </c>
      <c r="J20" s="58">
        <v>120000</v>
      </c>
      <c r="K20" s="58">
        <v>120000</v>
      </c>
      <c r="L20" s="11"/>
      <c r="M20" s="11"/>
      <c r="N20" s="11"/>
      <c r="O20" s="11"/>
      <c r="P20" s="11"/>
      <c r="Q20" s="11"/>
      <c r="R20" s="58">
        <v>215310</v>
      </c>
      <c r="S20" s="58"/>
      <c r="T20" s="58">
        <v>215310</v>
      </c>
      <c r="U20" s="11"/>
      <c r="V20" s="11"/>
      <c r="W20" s="11"/>
    </row>
  </sheetData>
  <mergeCells count="28">
    <mergeCell ref="A2:W2"/>
    <mergeCell ref="A3:H3"/>
    <mergeCell ref="J4:M4"/>
    <mergeCell ref="N4:P4"/>
    <mergeCell ref="R4:W4"/>
    <mergeCell ref="A20:H20"/>
    <mergeCell ref="A4:A7"/>
    <mergeCell ref="B4:B7"/>
    <mergeCell ref="C4:C7"/>
    <mergeCell ref="D4:D7"/>
    <mergeCell ref="E4:E7"/>
    <mergeCell ref="F4:F7"/>
    <mergeCell ref="G4:G7"/>
    <mergeCell ref="H4:H7"/>
    <mergeCell ref="I4:I7"/>
    <mergeCell ref="L5:L7"/>
    <mergeCell ref="M5:M7"/>
    <mergeCell ref="N5:N7"/>
    <mergeCell ref="O5:O7"/>
    <mergeCell ref="P5:P7"/>
    <mergeCell ref="Q4:Q7"/>
    <mergeCell ref="R5:R7"/>
    <mergeCell ref="S5:S7"/>
    <mergeCell ref="T5:T7"/>
    <mergeCell ref="U5:U7"/>
    <mergeCell ref="V5:V7"/>
    <mergeCell ref="W5:W7"/>
    <mergeCell ref="J5:K6"/>
  </mergeCells>
  <pageMargins left="0.75" right="0.75" top="1" bottom="1" header="0.5" footer="0.5"/>
  <pageSetup paperSize="9" scale="33" pageOrder="overThenDown"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37"/>
  <sheetViews>
    <sheetView showZeros="0" topLeftCell="B29" workbookViewId="0">
      <selection activeCell="C32" sqref="C32"/>
    </sheetView>
  </sheetViews>
  <sheetFormatPr defaultColWidth="8.85" defaultRowHeight="15" customHeight="1"/>
  <cols>
    <col min="1" max="1" width="44.4166666666667" customWidth="1"/>
    <col min="2" max="2" width="41.55" customWidth="1"/>
    <col min="3" max="4" width="13.8416666666667" customWidth="1"/>
    <col min="5" max="5" width="26.8416666666667" customWidth="1"/>
    <col min="6" max="8" width="10" customWidth="1"/>
    <col min="9" max="9" width="13.7" customWidth="1"/>
    <col min="10" max="10" width="27.9833333333333" customWidth="1"/>
  </cols>
  <sheetData>
    <row r="1" customHeight="1" spans="1:10">
      <c r="A1" s="20" t="s">
        <v>210</v>
      </c>
      <c r="B1" s="20"/>
      <c r="C1" s="20"/>
      <c r="D1" s="20"/>
      <c r="E1" s="20"/>
      <c r="F1" s="20"/>
      <c r="G1" s="20"/>
      <c r="H1" s="20"/>
      <c r="I1" s="20"/>
      <c r="J1" s="20"/>
    </row>
    <row r="2" ht="45" customHeight="1" spans="1:10">
      <c r="A2" s="29" t="s">
        <v>211</v>
      </c>
      <c r="B2" s="29"/>
      <c r="C2" s="29"/>
      <c r="D2" s="29"/>
      <c r="E2" s="29"/>
      <c r="F2" s="29"/>
      <c r="G2" s="29"/>
      <c r="H2" s="29"/>
      <c r="I2" s="29"/>
      <c r="J2" s="29"/>
    </row>
    <row r="3" ht="20.25" customHeight="1" spans="1:10">
      <c r="A3" s="19" t="str">
        <f>"单位名称："&amp;"易门县检验检测所"</f>
        <v>单位名称：易门县检验检测所</v>
      </c>
      <c r="B3" s="19"/>
      <c r="C3" s="19"/>
      <c r="D3" s="19"/>
      <c r="E3" s="19"/>
      <c r="F3" s="19"/>
      <c r="G3" s="19"/>
      <c r="H3" s="19"/>
      <c r="I3" s="19"/>
      <c r="J3" s="19"/>
    </row>
    <row r="4" ht="20.25" customHeight="1" spans="1:10">
      <c r="A4" s="30" t="s">
        <v>212</v>
      </c>
      <c r="B4" s="30" t="s">
        <v>213</v>
      </c>
      <c r="C4" s="30" t="s">
        <v>214</v>
      </c>
      <c r="D4" s="30" t="s">
        <v>215</v>
      </c>
      <c r="E4" s="30" t="s">
        <v>216</v>
      </c>
      <c r="F4" s="30" t="s">
        <v>217</v>
      </c>
      <c r="G4" s="30" t="s">
        <v>218</v>
      </c>
      <c r="H4" s="30" t="s">
        <v>219</v>
      </c>
      <c r="I4" s="30" t="s">
        <v>220</v>
      </c>
      <c r="J4" s="30" t="s">
        <v>221</v>
      </c>
    </row>
    <row r="5" ht="46.5" customHeight="1" spans="1:10">
      <c r="A5" s="30"/>
      <c r="B5" s="30"/>
      <c r="C5" s="30"/>
      <c r="D5" s="30"/>
      <c r="E5" s="30"/>
      <c r="F5" s="30"/>
      <c r="G5" s="30"/>
      <c r="H5" s="30"/>
      <c r="I5" s="30"/>
      <c r="J5" s="30"/>
    </row>
    <row r="6" ht="20.25" customHeight="1" spans="1:10">
      <c r="A6" s="31">
        <v>1</v>
      </c>
      <c r="B6" s="31">
        <v>2</v>
      </c>
      <c r="C6" s="31">
        <v>3</v>
      </c>
      <c r="D6" s="31">
        <v>4</v>
      </c>
      <c r="E6" s="31">
        <v>5</v>
      </c>
      <c r="F6" s="31">
        <v>6</v>
      </c>
      <c r="G6" s="31">
        <v>7</v>
      </c>
      <c r="H6" s="31">
        <v>8</v>
      </c>
      <c r="I6" s="31">
        <v>9</v>
      </c>
      <c r="J6" s="31">
        <v>10</v>
      </c>
    </row>
    <row r="7" ht="20.25" customHeight="1" spans="1:10">
      <c r="A7" s="23" t="s">
        <v>56</v>
      </c>
      <c r="B7" s="23"/>
      <c r="C7" s="23"/>
      <c r="E7" s="36"/>
      <c r="F7" s="36"/>
      <c r="G7" s="36"/>
      <c r="H7" s="36"/>
      <c r="I7" s="36"/>
      <c r="J7" s="36"/>
    </row>
    <row r="8" ht="223" customHeight="1" spans="1:10">
      <c r="A8" s="49" t="s">
        <v>205</v>
      </c>
      <c r="B8" s="23" t="s">
        <v>222</v>
      </c>
      <c r="C8" s="24"/>
      <c r="D8" s="24"/>
      <c r="E8" s="36"/>
      <c r="F8" s="36"/>
      <c r="G8" s="36"/>
      <c r="H8" s="36"/>
      <c r="I8" s="36"/>
      <c r="J8" s="36"/>
    </row>
    <row r="9" ht="40" customHeight="1" spans="1:10">
      <c r="A9" s="23"/>
      <c r="B9" s="23"/>
      <c r="C9" s="23" t="s">
        <v>223</v>
      </c>
      <c r="D9" s="50" t="s">
        <v>224</v>
      </c>
      <c r="E9" s="51" t="s">
        <v>225</v>
      </c>
      <c r="F9" s="38" t="s">
        <v>226</v>
      </c>
      <c r="G9" s="24" t="s">
        <v>227</v>
      </c>
      <c r="H9" s="38" t="s">
        <v>228</v>
      </c>
      <c r="I9" s="38" t="s">
        <v>229</v>
      </c>
      <c r="J9" s="51" t="s">
        <v>230</v>
      </c>
    </row>
    <row r="10" ht="40" customHeight="1" spans="1:10">
      <c r="A10" s="23"/>
      <c r="B10" s="23"/>
      <c r="C10" s="23" t="s">
        <v>223</v>
      </c>
      <c r="D10" s="50" t="s">
        <v>231</v>
      </c>
      <c r="E10" s="51" t="s">
        <v>232</v>
      </c>
      <c r="F10" s="38" t="s">
        <v>226</v>
      </c>
      <c r="G10" s="24" t="s">
        <v>227</v>
      </c>
      <c r="H10" s="38" t="s">
        <v>228</v>
      </c>
      <c r="I10" s="38" t="s">
        <v>229</v>
      </c>
      <c r="J10" s="51" t="s">
        <v>233</v>
      </c>
    </row>
    <row r="11" ht="40" customHeight="1" spans="1:10">
      <c r="A11" s="23"/>
      <c r="B11" s="23"/>
      <c r="C11" s="23" t="s">
        <v>223</v>
      </c>
      <c r="D11" s="50" t="s">
        <v>234</v>
      </c>
      <c r="E11" s="51" t="s">
        <v>235</v>
      </c>
      <c r="F11" s="38" t="s">
        <v>236</v>
      </c>
      <c r="G11" s="24" t="s">
        <v>227</v>
      </c>
      <c r="H11" s="38" t="s">
        <v>237</v>
      </c>
      <c r="I11" s="38" t="s">
        <v>229</v>
      </c>
      <c r="J11" s="51" t="s">
        <v>238</v>
      </c>
    </row>
    <row r="12" ht="40" customHeight="1" spans="1:10">
      <c r="A12" s="23"/>
      <c r="B12" s="23"/>
      <c r="C12" s="23" t="s">
        <v>239</v>
      </c>
      <c r="D12" s="50" t="s">
        <v>240</v>
      </c>
      <c r="E12" s="51" t="s">
        <v>241</v>
      </c>
      <c r="F12" s="38" t="s">
        <v>226</v>
      </c>
      <c r="G12" s="24" t="s">
        <v>227</v>
      </c>
      <c r="H12" s="38" t="s">
        <v>228</v>
      </c>
      <c r="I12" s="38" t="s">
        <v>229</v>
      </c>
      <c r="J12" s="51" t="s">
        <v>242</v>
      </c>
    </row>
    <row r="13" ht="40" customHeight="1" spans="1:10">
      <c r="A13" s="23"/>
      <c r="B13" s="23"/>
      <c r="C13" s="23" t="s">
        <v>243</v>
      </c>
      <c r="D13" s="50" t="s">
        <v>244</v>
      </c>
      <c r="E13" s="51" t="s">
        <v>244</v>
      </c>
      <c r="F13" s="38" t="s">
        <v>226</v>
      </c>
      <c r="G13" s="24" t="s">
        <v>227</v>
      </c>
      <c r="H13" s="38" t="s">
        <v>228</v>
      </c>
      <c r="I13" s="38" t="s">
        <v>229</v>
      </c>
      <c r="J13" s="51" t="s">
        <v>245</v>
      </c>
    </row>
    <row r="14" ht="91" customHeight="1" spans="1:10">
      <c r="A14" s="49" t="s">
        <v>196</v>
      </c>
      <c r="B14" s="23" t="s">
        <v>246</v>
      </c>
      <c r="C14" s="23"/>
      <c r="D14" s="23"/>
      <c r="E14" s="23"/>
      <c r="F14" s="23"/>
      <c r="G14" s="23"/>
      <c r="H14" s="23"/>
      <c r="I14" s="23"/>
      <c r="J14" s="23"/>
    </row>
    <row r="15" ht="50" customHeight="1" spans="1:10">
      <c r="A15" s="23"/>
      <c r="B15" s="23"/>
      <c r="C15" s="23" t="s">
        <v>223</v>
      </c>
      <c r="D15" s="50" t="s">
        <v>224</v>
      </c>
      <c r="E15" s="51" t="s">
        <v>247</v>
      </c>
      <c r="F15" s="38" t="s">
        <v>248</v>
      </c>
      <c r="G15" s="24" t="s">
        <v>249</v>
      </c>
      <c r="H15" s="38" t="s">
        <v>250</v>
      </c>
      <c r="I15" s="38" t="s">
        <v>229</v>
      </c>
      <c r="J15" s="51" t="s">
        <v>251</v>
      </c>
    </row>
    <row r="16" ht="51" customHeight="1" spans="1:10">
      <c r="A16" s="23"/>
      <c r="B16" s="23"/>
      <c r="C16" s="23" t="s">
        <v>223</v>
      </c>
      <c r="D16" s="50" t="s">
        <v>231</v>
      </c>
      <c r="E16" s="51" t="s">
        <v>252</v>
      </c>
      <c r="F16" s="38" t="s">
        <v>226</v>
      </c>
      <c r="G16" s="24" t="s">
        <v>227</v>
      </c>
      <c r="H16" s="38" t="s">
        <v>228</v>
      </c>
      <c r="I16" s="38" t="s">
        <v>229</v>
      </c>
      <c r="J16" s="51" t="s">
        <v>253</v>
      </c>
    </row>
    <row r="17" ht="40" customHeight="1" spans="1:10">
      <c r="A17" s="23"/>
      <c r="B17" s="23"/>
      <c r="C17" s="23" t="s">
        <v>223</v>
      </c>
      <c r="D17" s="50" t="s">
        <v>234</v>
      </c>
      <c r="E17" s="51" t="s">
        <v>254</v>
      </c>
      <c r="F17" s="38" t="s">
        <v>226</v>
      </c>
      <c r="G17" s="24" t="s">
        <v>227</v>
      </c>
      <c r="H17" s="38" t="s">
        <v>228</v>
      </c>
      <c r="I17" s="38" t="s">
        <v>229</v>
      </c>
      <c r="J17" s="51" t="s">
        <v>255</v>
      </c>
    </row>
    <row r="18" ht="52" customHeight="1" spans="1:10">
      <c r="A18" s="23"/>
      <c r="B18" s="23"/>
      <c r="C18" s="23" t="s">
        <v>239</v>
      </c>
      <c r="D18" s="50" t="s">
        <v>240</v>
      </c>
      <c r="E18" s="51" t="s">
        <v>256</v>
      </c>
      <c r="F18" s="38" t="s">
        <v>226</v>
      </c>
      <c r="G18" s="24" t="s">
        <v>227</v>
      </c>
      <c r="H18" s="38" t="s">
        <v>228</v>
      </c>
      <c r="I18" s="38" t="s">
        <v>229</v>
      </c>
      <c r="J18" s="51" t="s">
        <v>257</v>
      </c>
    </row>
    <row r="19" ht="40" customHeight="1" spans="1:10">
      <c r="A19" s="23"/>
      <c r="B19" s="23"/>
      <c r="C19" s="23" t="s">
        <v>243</v>
      </c>
      <c r="D19" s="50" t="s">
        <v>244</v>
      </c>
      <c r="E19" s="51" t="s">
        <v>258</v>
      </c>
      <c r="F19" s="38" t="s">
        <v>236</v>
      </c>
      <c r="G19" s="24" t="s">
        <v>259</v>
      </c>
      <c r="H19" s="38" t="s">
        <v>228</v>
      </c>
      <c r="I19" s="38" t="s">
        <v>229</v>
      </c>
      <c r="J19" s="51" t="s">
        <v>260</v>
      </c>
    </row>
    <row r="20" ht="77" customHeight="1" spans="1:10">
      <c r="A20" s="49" t="s">
        <v>201</v>
      </c>
      <c r="B20" s="23" t="s">
        <v>261</v>
      </c>
      <c r="C20" s="23"/>
      <c r="D20" s="23"/>
      <c r="E20" s="23"/>
      <c r="F20" s="23"/>
      <c r="G20" s="23"/>
      <c r="H20" s="23"/>
      <c r="I20" s="23"/>
      <c r="J20" s="23"/>
    </row>
    <row r="21" ht="63" customHeight="1" spans="1:10">
      <c r="A21" s="23"/>
      <c r="B21" s="23"/>
      <c r="C21" s="23" t="s">
        <v>223</v>
      </c>
      <c r="D21" s="50" t="s">
        <v>224</v>
      </c>
      <c r="E21" s="51" t="s">
        <v>262</v>
      </c>
      <c r="F21" s="38" t="s">
        <v>226</v>
      </c>
      <c r="G21" s="24" t="s">
        <v>227</v>
      </c>
      <c r="H21" s="38" t="s">
        <v>228</v>
      </c>
      <c r="I21" s="38" t="s">
        <v>229</v>
      </c>
      <c r="J21" s="51" t="s">
        <v>263</v>
      </c>
    </row>
    <row r="22" ht="40" customHeight="1" spans="1:10">
      <c r="A22" s="23"/>
      <c r="B22" s="23"/>
      <c r="C22" s="23" t="s">
        <v>223</v>
      </c>
      <c r="D22" s="50" t="s">
        <v>231</v>
      </c>
      <c r="E22" s="51" t="s">
        <v>264</v>
      </c>
      <c r="F22" s="38" t="s">
        <v>226</v>
      </c>
      <c r="G22" s="24" t="s">
        <v>227</v>
      </c>
      <c r="H22" s="38" t="s">
        <v>228</v>
      </c>
      <c r="I22" s="38" t="s">
        <v>229</v>
      </c>
      <c r="J22" s="51" t="s">
        <v>265</v>
      </c>
    </row>
    <row r="23" ht="40" customHeight="1" spans="1:10">
      <c r="A23" s="23"/>
      <c r="B23" s="23"/>
      <c r="C23" s="23" t="s">
        <v>223</v>
      </c>
      <c r="D23" s="50" t="s">
        <v>234</v>
      </c>
      <c r="E23" s="51" t="s">
        <v>266</v>
      </c>
      <c r="F23" s="38" t="s">
        <v>226</v>
      </c>
      <c r="G23" s="24" t="s">
        <v>227</v>
      </c>
      <c r="H23" s="38" t="s">
        <v>228</v>
      </c>
      <c r="I23" s="38" t="s">
        <v>229</v>
      </c>
      <c r="J23" s="51" t="s">
        <v>267</v>
      </c>
    </row>
    <row r="24" ht="40" customHeight="1" spans="1:10">
      <c r="A24" s="23"/>
      <c r="B24" s="23"/>
      <c r="C24" s="23" t="s">
        <v>239</v>
      </c>
      <c r="D24" s="50" t="s">
        <v>240</v>
      </c>
      <c r="E24" s="51" t="s">
        <v>256</v>
      </c>
      <c r="F24" s="38" t="s">
        <v>226</v>
      </c>
      <c r="G24" s="24" t="s">
        <v>227</v>
      </c>
      <c r="H24" s="38" t="s">
        <v>228</v>
      </c>
      <c r="I24" s="38" t="s">
        <v>229</v>
      </c>
      <c r="J24" s="51" t="s">
        <v>268</v>
      </c>
    </row>
    <row r="25" ht="40" customHeight="1" spans="1:10">
      <c r="A25" s="23"/>
      <c r="B25" s="23"/>
      <c r="C25" s="23" t="s">
        <v>243</v>
      </c>
      <c r="D25" s="50" t="s">
        <v>244</v>
      </c>
      <c r="E25" s="51" t="s">
        <v>269</v>
      </c>
      <c r="F25" s="38" t="s">
        <v>236</v>
      </c>
      <c r="G25" s="24" t="s">
        <v>270</v>
      </c>
      <c r="H25" s="38" t="s">
        <v>228</v>
      </c>
      <c r="I25" s="38" t="s">
        <v>229</v>
      </c>
      <c r="J25" s="51" t="s">
        <v>271</v>
      </c>
    </row>
    <row r="26" ht="150" customHeight="1" spans="1:10">
      <c r="A26" s="49" t="s">
        <v>203</v>
      </c>
      <c r="B26" s="23" t="s">
        <v>272</v>
      </c>
      <c r="C26" s="23"/>
      <c r="D26" s="23"/>
      <c r="E26" s="23"/>
      <c r="F26" s="23"/>
      <c r="G26" s="23"/>
      <c r="H26" s="23"/>
      <c r="I26" s="23"/>
      <c r="J26" s="23"/>
    </row>
    <row r="27" ht="102" customHeight="1" spans="1:10">
      <c r="A27" s="23"/>
      <c r="B27" s="23"/>
      <c r="C27" s="23" t="s">
        <v>223</v>
      </c>
      <c r="D27" s="50" t="s">
        <v>224</v>
      </c>
      <c r="E27" s="51" t="s">
        <v>273</v>
      </c>
      <c r="F27" s="38" t="s">
        <v>248</v>
      </c>
      <c r="G27" s="24" t="s">
        <v>274</v>
      </c>
      <c r="H27" s="38" t="s">
        <v>275</v>
      </c>
      <c r="I27" s="38" t="s">
        <v>229</v>
      </c>
      <c r="J27" s="51" t="s">
        <v>276</v>
      </c>
    </row>
    <row r="28" ht="87" customHeight="1" spans="1:10">
      <c r="A28" s="23"/>
      <c r="B28" s="23"/>
      <c r="C28" s="23" t="s">
        <v>223</v>
      </c>
      <c r="D28" s="50" t="s">
        <v>231</v>
      </c>
      <c r="E28" s="51" t="s">
        <v>277</v>
      </c>
      <c r="F28" s="38" t="s">
        <v>226</v>
      </c>
      <c r="G28" s="24" t="s">
        <v>227</v>
      </c>
      <c r="H28" s="38" t="s">
        <v>228</v>
      </c>
      <c r="I28" s="38" t="s">
        <v>229</v>
      </c>
      <c r="J28" s="51" t="s">
        <v>278</v>
      </c>
    </row>
    <row r="29" ht="143" customHeight="1" spans="1:10">
      <c r="A29" s="23"/>
      <c r="B29" s="23"/>
      <c r="C29" s="23" t="s">
        <v>223</v>
      </c>
      <c r="D29" s="50" t="s">
        <v>234</v>
      </c>
      <c r="E29" s="51" t="s">
        <v>279</v>
      </c>
      <c r="F29" s="38" t="s">
        <v>226</v>
      </c>
      <c r="G29" s="24" t="s">
        <v>274</v>
      </c>
      <c r="H29" s="38" t="s">
        <v>275</v>
      </c>
      <c r="I29" s="38" t="s">
        <v>229</v>
      </c>
      <c r="J29" s="51" t="s">
        <v>280</v>
      </c>
    </row>
    <row r="30" ht="76" customHeight="1" spans="1:10">
      <c r="A30" s="23"/>
      <c r="B30" s="23"/>
      <c r="C30" s="23" t="s">
        <v>239</v>
      </c>
      <c r="D30" s="50" t="s">
        <v>281</v>
      </c>
      <c r="E30" s="51" t="s">
        <v>282</v>
      </c>
      <c r="F30" s="38" t="s">
        <v>236</v>
      </c>
      <c r="G30" s="24" t="s">
        <v>283</v>
      </c>
      <c r="H30" s="38" t="s">
        <v>284</v>
      </c>
      <c r="I30" s="38" t="s">
        <v>229</v>
      </c>
      <c r="J30" s="51" t="s">
        <v>285</v>
      </c>
    </row>
    <row r="31" ht="79" customHeight="1" spans="1:10">
      <c r="A31" s="23"/>
      <c r="B31" s="23"/>
      <c r="C31" s="23" t="s">
        <v>243</v>
      </c>
      <c r="D31" s="50" t="s">
        <v>244</v>
      </c>
      <c r="E31" s="51" t="s">
        <v>286</v>
      </c>
      <c r="F31" s="38" t="s">
        <v>226</v>
      </c>
      <c r="G31" s="24" t="s">
        <v>227</v>
      </c>
      <c r="H31" s="38" t="s">
        <v>228</v>
      </c>
      <c r="I31" s="38" t="s">
        <v>229</v>
      </c>
      <c r="J31" s="51" t="s">
        <v>287</v>
      </c>
    </row>
    <row r="32" ht="40" customHeight="1" spans="1:10">
      <c r="A32" s="49" t="s">
        <v>207</v>
      </c>
      <c r="B32" s="23" t="s">
        <v>288</v>
      </c>
      <c r="C32" s="23"/>
      <c r="D32" s="23"/>
      <c r="E32" s="23"/>
      <c r="F32" s="23"/>
      <c r="G32" s="23"/>
      <c r="H32" s="23"/>
      <c r="I32" s="23"/>
      <c r="J32" s="23"/>
    </row>
    <row r="33" ht="40" customHeight="1" spans="1:10">
      <c r="A33" s="23"/>
      <c r="B33" s="23"/>
      <c r="C33" s="23" t="s">
        <v>223</v>
      </c>
      <c r="D33" s="50" t="s">
        <v>224</v>
      </c>
      <c r="E33" s="51" t="s">
        <v>289</v>
      </c>
      <c r="F33" s="38" t="s">
        <v>248</v>
      </c>
      <c r="G33" s="24" t="s">
        <v>47</v>
      </c>
      <c r="H33" s="38" t="s">
        <v>290</v>
      </c>
      <c r="I33" s="38" t="s">
        <v>229</v>
      </c>
      <c r="J33" s="51" t="s">
        <v>291</v>
      </c>
    </row>
    <row r="34" ht="40" customHeight="1" spans="1:10">
      <c r="A34" s="23"/>
      <c r="B34" s="23"/>
      <c r="C34" s="23" t="s">
        <v>223</v>
      </c>
      <c r="D34" s="50" t="s">
        <v>231</v>
      </c>
      <c r="E34" s="51" t="s">
        <v>292</v>
      </c>
      <c r="F34" s="38" t="s">
        <v>248</v>
      </c>
      <c r="G34" s="24" t="s">
        <v>293</v>
      </c>
      <c r="H34" s="38" t="s">
        <v>294</v>
      </c>
      <c r="I34" s="38" t="s">
        <v>229</v>
      </c>
      <c r="J34" s="51" t="s">
        <v>295</v>
      </c>
    </row>
    <row r="35" ht="40" customHeight="1" spans="1:10">
      <c r="A35" s="23"/>
      <c r="B35" s="23"/>
      <c r="C35" s="23" t="s">
        <v>223</v>
      </c>
      <c r="D35" s="50" t="s">
        <v>234</v>
      </c>
      <c r="E35" s="51" t="s">
        <v>296</v>
      </c>
      <c r="F35" s="38" t="s">
        <v>248</v>
      </c>
      <c r="G35" s="24" t="s">
        <v>227</v>
      </c>
      <c r="H35" s="38" t="s">
        <v>228</v>
      </c>
      <c r="I35" s="38" t="s">
        <v>229</v>
      </c>
      <c r="J35" s="51" t="s">
        <v>297</v>
      </c>
    </row>
    <row r="36" ht="40" customHeight="1" spans="1:10">
      <c r="A36" s="23"/>
      <c r="B36" s="23"/>
      <c r="C36" s="23" t="s">
        <v>239</v>
      </c>
      <c r="D36" s="50" t="s">
        <v>240</v>
      </c>
      <c r="E36" s="51" t="s">
        <v>298</v>
      </c>
      <c r="F36" s="38" t="s">
        <v>248</v>
      </c>
      <c r="G36" s="24" t="s">
        <v>299</v>
      </c>
      <c r="H36" s="38"/>
      <c r="I36" s="38" t="s">
        <v>300</v>
      </c>
      <c r="J36" s="51" t="s">
        <v>301</v>
      </c>
    </row>
    <row r="37" ht="40" customHeight="1" spans="1:10">
      <c r="A37" s="23"/>
      <c r="B37" s="23"/>
      <c r="C37" s="23" t="s">
        <v>243</v>
      </c>
      <c r="D37" s="50" t="s">
        <v>244</v>
      </c>
      <c r="E37" s="51" t="s">
        <v>302</v>
      </c>
      <c r="F37" s="38" t="s">
        <v>236</v>
      </c>
      <c r="G37" s="24" t="s">
        <v>259</v>
      </c>
      <c r="H37" s="38" t="s">
        <v>228</v>
      </c>
      <c r="I37" s="38" t="s">
        <v>229</v>
      </c>
      <c r="J37" s="51" t="s">
        <v>303</v>
      </c>
    </row>
  </sheetData>
  <mergeCells count="13">
    <mergeCell ref="A1:J1"/>
    <mergeCell ref="A2:J2"/>
    <mergeCell ref="A3:J3"/>
    <mergeCell ref="A4:A5"/>
    <mergeCell ref="B4:B5"/>
    <mergeCell ref="C4:C5"/>
    <mergeCell ref="D4:D5"/>
    <mergeCell ref="E4:E5"/>
    <mergeCell ref="F4:F5"/>
    <mergeCell ref="G4:G5"/>
    <mergeCell ref="H4:H5"/>
    <mergeCell ref="I4:I5"/>
    <mergeCell ref="J4:J5"/>
  </mergeCells>
  <pageMargins left="0.75" right="0.75" top="1" bottom="1" header="0.5" footer="0.5"/>
  <pageSetup paperSize="9" scale="50" pageOrder="overThenDown"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 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对下转移支付预算表09-1</vt:lpstr>
      <vt:lpstr>对下转移支付绩效目标表09-2</vt:lpstr>
      <vt:lpstr>新增资产配置表10</vt:lpstr>
      <vt:lpstr>上级补助项目支出预算表11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DELL</cp:lastModifiedBy>
  <dcterms:created xsi:type="dcterms:W3CDTF">2026-02-25T07:10:00Z</dcterms:created>
  <dcterms:modified xsi:type="dcterms:W3CDTF">2026-03-03T06:38:17Z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7D11CF815E7A4C04B95B2B54F3988A09_13</vt:lpwstr>
  </property>
  <property fmtid="{D5CDD505-2E9C-101B-9397-08002B2CF9AE}" pid="3" name="KSOProductBuildVer">
    <vt:lpwstr>2052-12.8.2.18205</vt:lpwstr>
  </property>
</Properties>
</file>