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07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<sst xmlns="http://schemas.openxmlformats.org/spreadsheetml/2006/main" count="1277" uniqueCount="434">
  <si>
    <t>预算01-1表</t>
  </si>
  <si>
    <t>2026年部门财务收支预算总表</t>
  </si>
  <si>
    <t>单位名称：中国共产党易门县纪律检查委员会</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</si>
  <si>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</si>
  <si>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</si>
  <si>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</si>
  <si>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</si>
  <si>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</si>
  <si>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</si>
  <si>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</si>
  <si>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</si>
  <si>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</si>
  <si>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</si>
  <si>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</si>
  <si>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</si>
  <si>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</si>
  <si>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</si>
  <si>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</si>
  <si>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</si>
  <si>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</si>
  <si>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</si>
  <si>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</si>
  <si>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</si>
  <si>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</si>
  <si>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</si>
  <si>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</si>
  <si>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</si>
  <si>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</si>
  <si>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</si>
  <si>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</si>
  <si>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</si>
  <si>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</si>
  <si>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</si>
  <si>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</si>
  <si>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</si>
  <si>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</si>
  <si>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</si>
  <si>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</si>
  <si>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</si>
  <si>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</si>
  <si>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</si>
  <si>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</si>
  <si>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</si>
  <si>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</si>
  <si>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</si>
  <si>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</si>
  <si>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</si>
  <si>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</si>
  <si>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</si>
  <si>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</si>
  <si>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</si>
  <si>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</si>
  <si>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</si>
  <si>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</si>
  <si>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</si>
  <si>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</si>
  <si>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253</t>
  </si>
  <si>
    <t>中国共产党易门县纪律检查委员会</t>
  </si>
  <si>
    <t>253001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</si>
  <si>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</si>
  <si>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</si>
  <si>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</si>
  <si>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</si>
  <si>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</si>
  <si>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</si>
  <si>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</si>
  <si>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</si>
  <si>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</si>
  <si>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</si>
  <si>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</si>
  <si>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</si>
  <si>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</si>
  <si>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</si>
  <si>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</si>
  <si>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</si>
  <si>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20111</t>
  </si>
  <si>
    <t>纪检监察事务</t>
  </si>
  <si>
    <t>2011101</t>
  </si>
  <si>
    <t>行政运行</t>
  </si>
  <si>
    <t>2011102</t>
  </si>
  <si>
    <t>一般行政管理事务</t>
  </si>
  <si>
    <t>2011106</t>
  </si>
  <si>
    <t>巡视工作</t>
  </si>
  <si>
    <t>2011199</t>
  </si>
  <si>
    <t>其他纪检监察事务支出</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</si>
  <si>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</si>
  <si>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</si>
  <si>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</si>
  <si>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</si>
  <si>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</si>
  <si>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</si>
  <si>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</si>
  <si>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</si>
  <si>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</si>
  <si>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</si>
  <si>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</si>
  <si>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</si>
  <si>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</si>
  <si>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</si>
  <si>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</si>
  <si>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</si>
  <si>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</si>
  <si>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</si>
  <si>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</si>
  <si>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</si>
  <si>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</si>
  <si>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</si>
  <si>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</si>
  <si>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</si>
  <si>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</si>
  <si>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</si>
  <si>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</si>
  <si>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</si>
  <si>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</si>
  <si>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</si>
  <si>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</si>
  <si>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</si>
  <si>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</si>
  <si>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</si>
  <si>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</si>
  <si>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</si>
  <si>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</si>
  <si>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</si>
  <si>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</si>
  <si>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</si>
  <si>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</si>
  <si>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</si>
  <si>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</si>
  <si>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</si>
  <si>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</si>
  <si>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</si>
  <si>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</si>
  <si>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</si>
  <si>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</si>
  <si>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</si>
  <si>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</si>
  <si>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</si>
  <si>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</si>
  <si>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</si>
  <si>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</si>
  <si>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</si>
  <si>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</si>
  <si>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</si>
  <si>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</si>
  <si>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</si>
  <si>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</si>
  <si>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</si>
  <si>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</si>
  <si>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</si>
  <si>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</si>
  <si>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</si>
  <si>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</si>
  <si>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</si>
  <si>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</si>
  <si>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</si>
  <si>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</si>
  <si>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</si>
  <si>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</si>
  <si>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</si>
  <si>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530425210000000015924</t>
  </si>
  <si>
    <t>行政人员支出工资</t>
  </si>
  <si>
    <t>30101</t>
  </si>
  <si>
    <t>基本工资</t>
  </si>
  <si>
    <t>30102</t>
  </si>
  <si>
    <t>津贴补贴</t>
  </si>
  <si>
    <t>30103</t>
  </si>
  <si>
    <t>奖金</t>
  </si>
  <si>
    <t>530425210000000015926</t>
  </si>
  <si>
    <t>社会保障缴费</t>
  </si>
  <si>
    <t>30112</t>
  </si>
  <si>
    <t>其他社会保障缴费</t>
  </si>
  <si>
    <t>30108</t>
  </si>
  <si>
    <t>机关事业单位基本养老保险缴费</t>
  </si>
  <si>
    <t>30110</t>
  </si>
  <si>
    <t>职工基本医疗保险缴费</t>
  </si>
  <si>
    <t>30111</t>
  </si>
  <si>
    <t>公务员医疗补助缴费</t>
  </si>
  <si>
    <t>530425210000000015927</t>
  </si>
  <si>
    <t>30113</t>
  </si>
  <si>
    <t>530425210000000015932</t>
  </si>
  <si>
    <t>工会经费</t>
  </si>
  <si>
    <t>30228</t>
  </si>
  <si>
    <t>530425210000000015933</t>
  </si>
  <si>
    <t>一般公用经费</t>
  </si>
  <si>
    <t>30201</t>
  </si>
  <si>
    <t>办公费</t>
  </si>
  <si>
    <t>30205</t>
  </si>
  <si>
    <t>水费</t>
  </si>
  <si>
    <t>30206</t>
  </si>
  <si>
    <t>电费</t>
  </si>
  <si>
    <t>30207</t>
  </si>
  <si>
    <t>邮电费</t>
  </si>
  <si>
    <t>30209</t>
  </si>
  <si>
    <t>物业管理费</t>
  </si>
  <si>
    <t>30211</t>
  </si>
  <si>
    <t>差旅费</t>
  </si>
  <si>
    <t>30213</t>
  </si>
  <si>
    <t>维修（护）费</t>
  </si>
  <si>
    <t>30215</t>
  </si>
  <si>
    <t>会议费</t>
  </si>
  <si>
    <t>30216</t>
  </si>
  <si>
    <t>培训费</t>
  </si>
  <si>
    <t>30239</t>
  </si>
  <si>
    <t>其他交通费用</t>
  </si>
  <si>
    <t>30299</t>
  </si>
  <si>
    <t>其他商品和服务支出</t>
  </si>
  <si>
    <t>530425221100000382718</t>
  </si>
  <si>
    <t>公车购置及运维费</t>
  </si>
  <si>
    <t>30231</t>
  </si>
  <si>
    <t>公务用车运行维护费</t>
  </si>
  <si>
    <t>530425221100000382743</t>
  </si>
  <si>
    <t>30217</t>
  </si>
  <si>
    <t>530425221100000382762</t>
  </si>
  <si>
    <t>公务交通补贴（行政）</t>
  </si>
  <si>
    <t>530425221100000407331</t>
  </si>
  <si>
    <t>事业人员支出工资</t>
  </si>
  <si>
    <t>30107</t>
  </si>
  <si>
    <t>绩效工资</t>
  </si>
  <si>
    <t>530425231100001433972</t>
  </si>
  <si>
    <t>公务员基础绩效奖</t>
  </si>
  <si>
    <t>530425251100003753894</t>
  </si>
  <si>
    <t>规范后奖励性绩效工资</t>
  </si>
  <si>
    <t>预算05-1表</t>
  </si>
  <si>
    <t>2026年部门项目支出预算表</t>
  </si>
  <si>
    <t>项目分类</t>
  </si>
  <si>
    <t>项目单位</t>
  </si>
  <si>
    <t>经济科目编码</t>
  </si>
  <si>
    <t>本年拨款</t>
  </si>
  <si>
    <t>其中：本次下达</t>
  </si>
  <si>
    <t>（非税）易门县纪委业务经费</t>
  </si>
  <si>
    <t>313 事业发展类</t>
  </si>
  <si>
    <t>530425261100005151737</t>
  </si>
  <si>
    <t>查办案件业务办案经费</t>
  </si>
  <si>
    <t>311 专项业务类</t>
  </si>
  <si>
    <t>530425241100002119925</t>
  </si>
  <si>
    <t>纪委全会会议经费</t>
  </si>
  <si>
    <t>530425241100002119273</t>
  </si>
  <si>
    <t>县组织部拨入第三协作组党员教育培训经费</t>
  </si>
  <si>
    <t>530425261100005262424</t>
  </si>
  <si>
    <t>巡察业务专项经费</t>
  </si>
  <si>
    <t>530425241100002119893</t>
  </si>
  <si>
    <t>遗属生活补助经费</t>
  </si>
  <si>
    <t>312 民生类</t>
  </si>
  <si>
    <t>530425241100002120180</t>
  </si>
  <si>
    <t>30305</t>
  </si>
  <si>
    <t>生活补助</t>
  </si>
  <si>
    <t>易门县纪委监委驻村工作队员及乡村振兴队员生活补助经费</t>
  </si>
  <si>
    <t>530425241100002120149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</si>
  <si>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</si>
  <si>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</si>
  <si>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</si>
  <si>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</si>
  <si>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</si>
  <si>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</si>
  <si>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</si>
  <si>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</si>
  <si>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</si>
  <si>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</si>
  <si>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</si>
  <si>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</si>
  <si>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易门县人民政府办公室关于印发印发易门县非税收入预算管理办法（暂行）的通知：（第5页），非税收入支出安排，扣除30%体制上解后，其余结合收入情况，统筹用于单位公用经费、临聘人员工资和其它支出,弥补公用经费不足。</t>
  </si>
  <si>
    <t>产出指标</t>
  </si>
  <si>
    <t>数量指标</t>
  </si>
  <si>
    <t>案件查办率</t>
  </si>
  <si>
    <t>&gt;=</t>
  </si>
  <si>
    <t>95</t>
  </si>
  <si>
    <t>%</t>
  </si>
  <si>
    <t>定量指标</t>
  </si>
  <si>
    <t>反映全年办理案件的情况。</t>
  </si>
  <si>
    <t>问题线索处置率</t>
  </si>
  <si>
    <t>反映问题线索的处置情况。</t>
  </si>
  <si>
    <t>立案案件办结率</t>
  </si>
  <si>
    <t>反映立案案件办结的情况。</t>
  </si>
  <si>
    <t>效益指标</t>
  </si>
  <si>
    <t>社会效益</t>
  </si>
  <si>
    <t>提升党风廉政建设水平</t>
  </si>
  <si>
    <t>=</t>
  </si>
  <si>
    <t>有效提升</t>
  </si>
  <si>
    <t>定性指标</t>
  </si>
  <si>
    <t>反映党风廉政建设水平的提升效果。</t>
  </si>
  <si>
    <t>满意度指标</t>
  </si>
  <si>
    <t>服务对象满意度</t>
  </si>
  <si>
    <t>办案人员及群众满意度</t>
  </si>
  <si>
    <t>反映办案人员及群众的满意度情况。</t>
  </si>
  <si>
    <t>玉溪市民政局玉溪市财政局关于提高城乡居民最低生活保障特困人员救助供养孤儿基本生活保障标准的通知，遗属补助人员生活困难得到有效改善。</t>
  </si>
  <si>
    <t>补助金额</t>
  </si>
  <si>
    <t>600</t>
  </si>
  <si>
    <t>元</t>
  </si>
  <si>
    <t>是否按补助标准足额补助。</t>
  </si>
  <si>
    <t>质量指标</t>
  </si>
  <si>
    <t>补助资金发放率</t>
  </si>
  <si>
    <t>100</t>
  </si>
  <si>
    <t>反映补助资金发放率。</t>
  </si>
  <si>
    <t>遗属生活</t>
  </si>
  <si>
    <t>有效改善</t>
  </si>
  <si>
    <t>反映遗属生活有效改善。</t>
  </si>
  <si>
    <t>补助对象满意度</t>
  </si>
  <si>
    <t>反映补助对象满意度情况。</t>
  </si>
  <si>
    <t>贯彻落实全面从严治党要求，进一步增强政治意识、大局意识、核心意识、看齐意识，聚焦党的领导、党的建设、全面从严治党、党风廉政建设和反腐败斗争，发现问题、形成震慑，推动党的执政能力建设、先进性建设和纯洁性建设。主要对巡察对象执行《中国共产党章程》和其他党内法规的情况进行监督，重点是执行党的政治纪律、组织纪律、廉洁纪律和群众纪律、工作纪律、生活纪律的情况。</t>
  </si>
  <si>
    <t>开展巡察次数</t>
  </si>
  <si>
    <t>次</t>
  </si>
  <si>
    <t>反映开展巡察次数。</t>
  </si>
  <si>
    <t>检查（核查）覆盖率</t>
  </si>
  <si>
    <t>反映检查（核查）覆盖率情况。</t>
  </si>
  <si>
    <t>时效指标</t>
  </si>
  <si>
    <t>巡察工作任务完成及时率</t>
  </si>
  <si>
    <t>反映巡察工作任务完成及时情况。</t>
  </si>
  <si>
    <t>震慑违法乱纪事件发生</t>
  </si>
  <si>
    <t>反映工作的开展对违法乱纪事件的震慑效果。</t>
  </si>
  <si>
    <t>被巡察单位满意度</t>
  </si>
  <si>
    <t>反映被巡察单位满意度。</t>
  </si>
  <si>
    <t>县委组织部拨入第三协作组党员教育培训经费，通过培训，提高党员学党性，增强服务意识。</t>
  </si>
  <si>
    <t>开展培训次数</t>
  </si>
  <si>
    <t>开展培训次数大于4次。</t>
  </si>
  <si>
    <t>达到16学时</t>
  </si>
  <si>
    <t>16</t>
  </si>
  <si>
    <t>学时</t>
  </si>
  <si>
    <t>大于等于16学时。</t>
  </si>
  <si>
    <t>党员服务群众思想认识水平</t>
  </si>
  <si>
    <t>党员服务意识明显提升</t>
  </si>
  <si>
    <t>党员服务群众思想认识水平。</t>
  </si>
  <si>
    <t>受训对象满意度</t>
  </si>
  <si>
    <t>90</t>
  </si>
  <si>
    <t>受训对象满意度。</t>
  </si>
  <si>
    <t>成本指标</t>
  </si>
  <si>
    <t>经济成本指标</t>
  </si>
  <si>
    <t>&lt;=</t>
  </si>
  <si>
    <t>3000</t>
  </si>
  <si>
    <t>培训支出成本控制。</t>
  </si>
  <si>
    <t>维护宪法和法律法规权威，维护党的章程和其他党内法规；检查党的路线、方针、政策和决议的执行情况；依法监督公职人员行使公权力情况，调查职务违法和职务犯罪；开展廉政建设和反腐败工作；督促全县各级党组织落实全面从严治党的主体责任，履行对各级党的组织和党员的监督责任，建立完善党内监督体系；检查和处理全县各级党的组织和党员违反党的章程和其他党内法规及国家法律、法令的比较重要或复杂的案件，决定或取消对这些案件中的党员的处分；履行监督、调查、处置职责，按照管理权限，对本地区所有行使公权力的公职人员实施监督；受理对党员违反党的纪律和国家法律法规的控告、检举。</t>
  </si>
  <si>
    <t>提升</t>
  </si>
  <si>
    <t>中共易门县委办公室__易门县人民政府办公室关于印发《易门县机关会议费管理暂行办法》的通知。县纪委全委（扩大）会议划归为一类会议，标准为：住宿费每人每天160元，伙食费每人每天120元，其他费用每人每天50元，会期为3天以内。预算会议经费：会期2天，出席25人+列席50人+邀请100人+工作人员20人=195人。住宿140人，住宿费15000元；伙食50000元；其他费用35000元；误工0元。</t>
  </si>
  <si>
    <t>会议天数</t>
  </si>
  <si>
    <t>天</t>
  </si>
  <si>
    <t>反映纪委全会召开的天数。</t>
  </si>
  <si>
    <t>会议参会率</t>
  </si>
  <si>
    <t>会议参会率达95%以上。</t>
  </si>
  <si>
    <t>会议开展及时率</t>
  </si>
  <si>
    <t>及时</t>
  </si>
  <si>
    <t>紧跟中央和省市纪委步伐，待升级纪委召开后紧接召开，不超过每年3月份。</t>
  </si>
  <si>
    <t>提升党风廉政建设水平。</t>
  </si>
  <si>
    <t>参会人员满意度</t>
  </si>
  <si>
    <t>反映参会人员满意度。</t>
  </si>
  <si>
    <t>为更好发挥驻村工作队生力军作用，进一步提升脱贫攻坚质量，全力打好脱贫攻坚战，把熟悉党群工作的干部派到基层组织软弱涣散、战斗力不强的贫困村，把熟悉经济工作的干部派到产业基础薄弱、集体经济脆弱的贫困村，把熟悉社会工作的干部派到矛盾纠纷突出、社会发展滞后的贫困村。以习近平新时代中国特色社会主义思想为指导，全面贯彻党的十九大精神，以实现全市贫困人口稳定脱贫为目标，坚持突出重点、全面覆盖，坚持市县统筹、精准派驻，坚持强化指导、严管厚爱，坚持聚焦攻坚、真帮实扶，确保贫困村驻村工作队选派精准、帮扶扎实、成效明显、群众满意。</t>
  </si>
  <si>
    <t>驻村队员及乡村振兴队员补助费</t>
  </si>
  <si>
    <t>人</t>
  </si>
  <si>
    <t>反映驻村队员及乡村振兴队员人员补助经费。</t>
  </si>
  <si>
    <t>获补助对象发放准确率</t>
  </si>
  <si>
    <t>根据考核、考勤结果准确发放补助。</t>
  </si>
  <si>
    <t>驻村工作队员补助费发放及时率</t>
  </si>
  <si>
    <t>发放单位及时发放补助资金的情况。</t>
  </si>
  <si>
    <t>驻村工作队员的生活状况改善</t>
  </si>
  <si>
    <t>96</t>
  </si>
  <si>
    <t>保障驻村工作队员稳定，补助促进驻村工作队员生活状况改善。</t>
  </si>
  <si>
    <t>驻村工作队员满意度</t>
  </si>
  <si>
    <t>反映驻村工作队员的满意程度，形成问卷进行抽样调查。</t>
  </si>
  <si>
    <t>预算06表</t>
  </si>
  <si>
    <t>2026年部门政府性基金预算支出预算表</t>
  </si>
  <si>
    <t>政府性基金预算支出</t>
  </si>
  <si>
    <t>备注：我部门2026年无政府性基金预算收支，因此本表无数据。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</si>
  <si>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</si>
  <si>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</si>
  <si>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</si>
  <si>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</si>
  <si>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</si>
  <si>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</si>
  <si>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</si>
  <si>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</si>
  <si>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</si>
  <si>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</si>
  <si>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</si>
  <si>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</si>
  <si>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扫描仪</t>
  </si>
  <si>
    <t>A02021118  扫描仪</t>
  </si>
  <si>
    <t>台</t>
  </si>
  <si>
    <t>车辆燃油费</t>
  </si>
  <si>
    <t>车辆修理费</t>
  </si>
  <si>
    <t>车辆保险费</t>
  </si>
  <si>
    <t>小彩色打印机</t>
  </si>
  <si>
    <t>保密柜</t>
  </si>
  <si>
    <t>个</t>
  </si>
  <si>
    <t>办公桌</t>
  </si>
  <si>
    <t>张</t>
  </si>
  <si>
    <t>项</t>
  </si>
  <si>
    <t>办公椅</t>
  </si>
  <si>
    <t>把</t>
  </si>
  <si>
    <t>台式电脑</t>
  </si>
  <si>
    <t>小型打印机</t>
  </si>
  <si>
    <t>笔记本电脑</t>
  </si>
  <si>
    <t>茶机</t>
  </si>
  <si>
    <t>打印纸</t>
  </si>
  <si>
    <t>箱</t>
  </si>
  <si>
    <t>沙发</t>
  </si>
  <si>
    <t>条</t>
  </si>
  <si>
    <t>碎纸机</t>
  </si>
  <si>
    <t>预算08表</t>
  </si>
  <si>
    <t>2026年部门政府购买服务预算表</t>
  </si>
  <si>
    <t>政府购买服务项目</t>
  </si>
  <si>
    <t>政府购买服务目录</t>
  </si>
  <si>
    <t>政府购买服务指导性目录代码</t>
  </si>
  <si>
    <t>物业管理服务</t>
  </si>
  <si>
    <t>B1102 物业管理服务</t>
  </si>
  <si>
    <t>预算09-1表</t>
  </si>
  <si>
    <t>2026年对下转移支付预算表</t>
  </si>
  <si>
    <t>单位名称（项目）</t>
  </si>
  <si>
    <t>地区</t>
  </si>
  <si>
    <t>龙泉街道</t>
  </si>
  <si>
    <t>六街街道</t>
  </si>
  <si>
    <t>绿汁镇</t>
  </si>
  <si>
    <t>铜厂乡</t>
  </si>
  <si>
    <t>十街乡</t>
  </si>
  <si>
    <t>小街乡</t>
  </si>
  <si>
    <t>浦贝乡</t>
  </si>
  <si>
    <t>14</t>
  </si>
  <si>
    <t>备注：我部门2026年无县对下转移支付预算，因此本表无数据。</t>
  </si>
  <si>
    <t>预算09-2表</t>
  </si>
  <si>
    <t>2026年对下转移支付绩效目标表</t>
  </si>
  <si>
    <t>预算10表</t>
  </si>
  <si>
    <t>2026年新增资产配置表</t>
  </si>
  <si>
    <t>资产类别</t>
  </si>
  <si>
    <t>资产分类代码.名称</t>
  </si>
  <si>
    <t>资产名称</t>
  </si>
  <si>
    <t>财政部门批复数（元）</t>
  </si>
  <si>
    <t>单价</t>
  </si>
  <si>
    <t>金额</t>
  </si>
  <si>
    <t>中共易门县纪委</t>
  </si>
  <si>
    <t>预算11表</t>
  </si>
  <si>
    <t>2026年上级补助项目支出预算表</t>
  </si>
  <si>
    <t>上级补助</t>
  </si>
  <si>
    <t>备注：我部门2026年无上级补助项目支出预算，因此本表无数据。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</si>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</sst>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rgb="FF000000"/>
      <name val="宋体"/>
      <charset val="134"/>
      <scheme val="minor"/>
    </font>
    <font>
      <sz val="12"/>
      <color rgb="FF000000"/>
      <name val="宋体"/>
      <charset val="134"/>
      <scheme val="minor"/>
    </font>
    <font>
      <sz val="10"/>
      <name val="宋体"/>
      <charset val="134"/>
    </font>
    <font>
      <sz val="27"/>
      <name val="SimSun"/>
      <charset val="134"/>
    </font>
    <font>
      <sz val="12"/>
      <name val="宋体"/>
      <charset val="134"/>
    </font>
    <font>
      <sz val="10.5"/>
      <name val="SimSun"/>
      <charset val="134"/>
    </font>
    <font>
      <sz val="9"/>
      <name val="SimSun"/>
      <charset val="134"/>
    </font>
    <font>
      <sz val="9"/>
      <name val="宋体"/>
      <charset val="134"/>
    </font>
    <font>
      <sz val="10.5"/>
      <name val="宋体"/>
      <charset val="134"/>
    </font>
    <font>
      <sz val="11"/>
      <name val="宋体"/>
      <charset val="134"/>
    </font>
    <font>
      <sz val="27"/>
      <name val="宋体"/>
      <charset val="134"/>
    </font>
    <font>
      <sz val="11"/>
      <color rgb="FF000000"/>
      <name val="宋体"/>
      <charset val="134"/>
    </font>
    <font>
      <sz val="27"/>
      <name val="Calibri"/>
      <charset val="134"/>
    </font>
    <font>
      <b/>
      <sz val="9"/>
      <name val="宋体"/>
      <charset val="134"/>
    </font>
    <font>
      <sz val="27"/>
      <name val="Times New Roman"/>
      <charset val="134"/>
    </font>
    <font>
      <sz val="9"/>
      <color rgb="FF000000"/>
      <name val="宋体"/>
      <charset val="134"/>
      <scheme val="minor"/>
    </font>
    <font>
      <sz val="9"/>
      <color rgb="FF000000"/>
      <name val="SimSun"/>
      <charset val="134"/>
    </font>
    <font>
      <sz val="10.5"/>
      <color rgb="FF000000"/>
      <name val="SimSun"/>
      <charset val="134"/>
    </font>
    <font>
      <sz val="8"/>
      <name val="SimSun"/>
      <charset val="134"/>
    </font>
    <font>
      <b/>
      <sz val="12"/>
      <name val="宋体"/>
      <charset val="134"/>
    </font>
    <font>
      <sz val="12"/>
      <name val="SimSun"/>
      <charset val="134"/>
    </font>
    <font>
      <sz val="10"/>
      <color rgb="FF000000"/>
      <name val="宋体"/>
      <charset val="134"/>
      <scheme val="minor"/>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1" fillId="0" borderId="0" applyNumberFormat="0" applyFill="0" applyBorder="0" applyAlignment="0" applyProtection="0">
      <alignment vertical="center"/>
    </xf>
    <xf numFmtId="0" fontId="32" fillId="3" borderId="12" applyNumberFormat="0" applyAlignment="0" applyProtection="0">
      <alignment vertical="center"/>
    </xf>
    <xf numFmtId="0" fontId="33" fillId="4" borderId="13" applyNumberFormat="0" applyAlignment="0" applyProtection="0">
      <alignment vertical="center"/>
    </xf>
    <xf numFmtId="0" fontId="34" fillId="4" borderId="12" applyNumberFormat="0" applyAlignment="0" applyProtection="0">
      <alignment vertical="center"/>
    </xf>
    <xf numFmtId="0" fontId="35" fillId="5" borderId="14" applyNumberFormat="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176" fontId="7" fillId="0" borderId="1">
      <alignment horizontal="right" vertical="center"/>
    </xf>
    <xf numFmtId="177" fontId="7" fillId="0" borderId="1">
      <alignment horizontal="right" vertical="center"/>
    </xf>
    <xf numFmtId="10" fontId="7" fillId="0" borderId="1">
      <alignment horizontal="right" vertical="center"/>
    </xf>
    <xf numFmtId="178" fontId="7" fillId="0" borderId="1">
      <alignment horizontal="right" vertical="center"/>
    </xf>
    <xf numFmtId="49" fontId="7" fillId="0" borderId="1">
      <alignment horizontal="left" vertical="center" wrapText="1"/>
    </xf>
    <xf numFmtId="178" fontId="7" fillId="0" borderId="1">
      <alignment horizontal="right" vertical="center"/>
    </xf>
    <xf numFmtId="179" fontId="7" fillId="0" borderId="1">
      <alignment horizontal="right" vertical="center"/>
    </xf>
    <xf numFmtId="180" fontId="7" fillId="0" borderId="1">
      <alignment horizontal="right" vertical="center"/>
    </xf>
    <xf numFmtId="0" fontId="43" fillId="0" borderId="0">
      <alignment vertical="top"/>
      <protection locked="0"/>
    </xf>
  </cellStyleXfs>
  <cellXfs count="105">
    <xf numFmtId="0" fontId="0" fillId="0" borderId="0" xfId="0" applyFont="1">
      <alignment vertical="top"/>
    </xf>
    <xf numFmtId="0" fontId="1" fillId="0" borderId="0" xfId="0" applyFont="1">
      <alignment vertical="top"/>
    </xf>
    <xf numFmtId="0" fontId="2" fillId="0" borderId="0" xfId="0" applyFont="1" applyAlignment="1"/>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7"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right"/>
    </xf>
    <xf numFmtId="178" fontId="6" fillId="0" borderId="1" xfId="0" applyNumberFormat="1" applyFont="1" applyBorder="1" applyAlignment="1">
      <alignment horizontal="righ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1" fillId="0" borderId="0" xfId="0" applyFont="1" applyAlignment="1">
      <alignment vertical="center"/>
    </xf>
    <xf numFmtId="178" fontId="7" fillId="0" borderId="1" xfId="54" applyNumberFormat="1" applyFont="1" applyBorder="1">
      <alignment horizontal="right" vertical="center"/>
    </xf>
    <xf numFmtId="49" fontId="7" fillId="0" borderId="0" xfId="53" applyNumberFormat="1" applyFont="1" applyBorder="1">
      <alignment horizontal="left" vertical="center" wrapText="1"/>
    </xf>
    <xf numFmtId="49" fontId="10" fillId="0" borderId="0" xfId="0" applyNumberFormat="1" applyFont="1" applyBorder="1" applyAlignment="1">
      <alignment horizontal="center" vertical="center" wrapText="1"/>
    </xf>
    <xf numFmtId="49" fontId="4" fillId="0" borderId="0" xfId="53" applyNumberFormat="1" applyFont="1" applyBorder="1">
      <alignment horizontal="left" vertical="center" wrapText="1"/>
    </xf>
    <xf numFmtId="49" fontId="5" fillId="0" borderId="1" xfId="53" applyNumberFormat="1" applyFont="1" applyBorder="1" applyAlignment="1">
      <alignment horizontal="center" vertical="center" wrapText="1"/>
    </xf>
    <xf numFmtId="0" fontId="11" fillId="0" borderId="1" xfId="57" applyFont="1" applyFill="1" applyBorder="1" applyAlignment="1" applyProtection="1">
      <alignment horizontal="center" vertical="center" wrapText="1"/>
    </xf>
    <xf numFmtId="49" fontId="7" fillId="0" borderId="1" xfId="53" applyNumberFormat="1" applyFont="1" applyBorder="1">
      <alignment horizontal="left" vertical="center" wrapText="1"/>
    </xf>
    <xf numFmtId="49" fontId="4" fillId="0" borderId="0" xfId="53" applyNumberFormat="1" applyFont="1" applyBorder="1" applyAlignment="1">
      <alignment horizontal="right" vertical="center" wrapText="1"/>
    </xf>
    <xf numFmtId="178" fontId="7" fillId="0" borderId="1" xfId="53" applyNumberFormat="1" applyFont="1" applyBorder="1" applyAlignment="1">
      <alignment horizontal="center" vertical="center" wrapText="1"/>
    </xf>
    <xf numFmtId="49" fontId="7" fillId="0" borderId="1" xfId="53" applyNumberFormat="1" applyFont="1" applyBorder="1" applyAlignment="1">
      <alignment horizontal="center" vertical="center" wrapText="1"/>
    </xf>
    <xf numFmtId="178" fontId="7" fillId="0" borderId="1"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0" fontId="12" fillId="0" borderId="0" xfId="0" applyFont="1" applyBorder="1" applyAlignment="1">
      <alignment horizontal="center" vertical="center"/>
    </xf>
    <xf numFmtId="49" fontId="4" fillId="0" borderId="0" xfId="53"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7" fillId="0" borderId="0" xfId="53" applyNumberFormat="1" applyFont="1" applyBorder="1" applyAlignment="1">
      <alignment horizontal="right" vertical="center" wrapText="1"/>
    </xf>
    <xf numFmtId="49" fontId="3" fillId="0" borderId="0" xfId="53" applyNumberFormat="1" applyFont="1" applyBorder="1" applyAlignment="1">
      <alignment horizontal="center" vertical="center" wrapText="1"/>
    </xf>
    <xf numFmtId="49" fontId="8" fillId="0" borderId="1" xfId="53" applyNumberFormat="1" applyFont="1" applyBorder="1" applyAlignment="1">
      <alignment horizontal="center" vertical="center" wrapText="1"/>
    </xf>
    <xf numFmtId="180" fontId="7" fillId="0" borderId="1" xfId="56" applyNumberFormat="1" applyFont="1" applyBorder="1" applyAlignment="1">
      <alignment horizontal="center" vertical="center" wrapText="1"/>
    </xf>
    <xf numFmtId="178" fontId="7" fillId="0" borderId="1" xfId="0" applyNumberFormat="1" applyFont="1" applyBorder="1" applyAlignment="1">
      <alignment horizontal="right" vertical="center" wrapText="1"/>
    </xf>
    <xf numFmtId="180" fontId="8" fillId="0" borderId="1" xfId="56" applyNumberFormat="1" applyFont="1" applyBorder="1" applyAlignment="1">
      <alignment horizontal="center" vertical="center" wrapText="1"/>
    </xf>
    <xf numFmtId="49" fontId="4" fillId="0" borderId="2" xfId="53" applyNumberFormat="1" applyFont="1" applyBorder="1" applyAlignment="1">
      <alignment horizontal="right" vertical="center" wrapText="1"/>
    </xf>
    <xf numFmtId="49" fontId="4" fillId="0" borderId="3" xfId="53" applyNumberFormat="1" applyFont="1" applyBorder="1" applyAlignment="1">
      <alignment horizontal="right" vertical="center" wrapText="1"/>
    </xf>
    <xf numFmtId="49" fontId="13" fillId="0" borderId="0" xfId="53" applyNumberFormat="1" applyFont="1" applyBorder="1" applyAlignment="1">
      <alignment horizontal="right" vertical="center" wrapText="1"/>
    </xf>
    <xf numFmtId="0" fontId="7" fillId="0" borderId="1" xfId="53" applyNumberFormat="1" applyFont="1" applyBorder="1">
      <alignment horizontal="left" vertical="center" wrapText="1"/>
    </xf>
    <xf numFmtId="49" fontId="14" fillId="0" borderId="0" xfId="53" applyNumberFormat="1" applyFont="1" applyBorder="1" applyAlignment="1">
      <alignment horizontal="center" vertical="center" wrapText="1"/>
    </xf>
    <xf numFmtId="49" fontId="4" fillId="0" borderId="4" xfId="53" applyNumberFormat="1" applyFont="1" applyBorder="1" applyAlignment="1">
      <alignment horizontal="right" vertical="center" wrapText="1"/>
    </xf>
    <xf numFmtId="180" fontId="5" fillId="0" borderId="1" xfId="56"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178" fontId="7" fillId="0" borderId="1" xfId="0" applyNumberFormat="1" applyFont="1" applyBorder="1" applyAlignment="1">
      <alignment horizontal="right" vertical="center"/>
    </xf>
    <xf numFmtId="0" fontId="0" fillId="0" borderId="0" xfId="0" applyFont="1" applyAlignment="1">
      <alignment vertical="center"/>
    </xf>
    <xf numFmtId="0" fontId="4" fillId="0" borderId="0" xfId="0" applyFont="1" applyAlignment="1">
      <alignment horizontal="right" vertical="center" wrapText="1"/>
    </xf>
    <xf numFmtId="49" fontId="7" fillId="0" borderId="1" xfId="53" applyNumberFormat="1" applyFont="1" applyBorder="1" applyAlignment="1">
      <alignment horizontal="left" vertical="center" wrapText="1" indent="1"/>
    </xf>
    <xf numFmtId="178" fontId="7" fillId="0" borderId="1" xfId="0" applyNumberFormat="1" applyFont="1" applyBorder="1" applyAlignment="1">
      <alignment horizontal="left" vertical="center" wrapText="1"/>
    </xf>
    <xf numFmtId="178" fontId="7" fillId="0" borderId="1" xfId="53" applyNumberFormat="1" applyFont="1" applyBorder="1">
      <alignment horizontal="left" vertical="center" wrapText="1"/>
    </xf>
    <xf numFmtId="0" fontId="0" fillId="0" borderId="0" xfId="0" applyFont="1" applyAlignment="1">
      <alignment vertical="top" wrapText="1"/>
    </xf>
    <xf numFmtId="0" fontId="9" fillId="0" borderId="1" xfId="0" applyFont="1" applyBorder="1" applyAlignment="1">
      <alignment horizontal="center" vertical="center" wrapText="1"/>
    </xf>
    <xf numFmtId="49" fontId="7" fillId="0" borderId="1" xfId="53" applyNumberFormat="1" applyFont="1" applyBorder="1" applyAlignment="1">
      <alignment horizontal="left" vertical="center" wrapText="1"/>
    </xf>
    <xf numFmtId="0" fontId="6" fillId="0" borderId="1" xfId="0" applyFont="1" applyBorder="1" applyAlignment="1">
      <alignment horizontal="center" vertical="center" wrapText="1"/>
    </xf>
    <xf numFmtId="0" fontId="4" fillId="0" borderId="0" xfId="0" applyFont="1" applyAlignment="1"/>
    <xf numFmtId="178" fontId="6" fillId="0" borderId="1" xfId="0" applyNumberFormat="1" applyFont="1" applyBorder="1" applyAlignment="1">
      <alignment horizontal="right" vertical="center" wrapText="1"/>
    </xf>
    <xf numFmtId="0" fontId="14" fillId="0" borderId="0" xfId="0" applyFont="1" applyAlignment="1">
      <alignment horizontal="center" vertical="center"/>
    </xf>
    <xf numFmtId="0" fontId="15" fillId="0" borderId="0" xfId="0" applyFont="1">
      <alignment vertical="top"/>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left" vertical="center" indent="1"/>
    </xf>
    <xf numFmtId="0" fontId="18" fillId="0" borderId="1" xfId="0" applyFont="1" applyBorder="1" applyAlignment="1">
      <alignment horizontal="left" vertical="center" wrapText="1"/>
    </xf>
    <xf numFmtId="0" fontId="16" fillId="0" borderId="1" xfId="0" applyFont="1" applyBorder="1" applyAlignment="1">
      <alignment horizontal="center" vertical="center"/>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178" fontId="4" fillId="0" borderId="1" xfId="54" applyNumberFormat="1" applyFont="1" applyBorder="1">
      <alignment horizontal="right" vertical="center"/>
    </xf>
    <xf numFmtId="0" fontId="4" fillId="0" borderId="0" xfId="0" applyFont="1" applyAlignment="1">
      <alignment horizontal="right" wrapText="1"/>
    </xf>
    <xf numFmtId="0" fontId="7" fillId="0" borderId="1" xfId="0" applyFont="1" applyBorder="1" applyAlignment="1">
      <alignment horizontal="left" vertical="center" wrapText="1" indent="1"/>
    </xf>
    <xf numFmtId="0" fontId="7" fillId="0" borderId="1" xfId="0" applyFont="1" applyBorder="1" applyAlignment="1">
      <alignment horizontal="left" vertical="center" wrapText="1" indent="2"/>
    </xf>
    <xf numFmtId="0" fontId="19" fillId="0" borderId="0" xfId="0" applyFont="1" applyAlignment="1">
      <alignment horizontal="center" vertical="center"/>
    </xf>
    <xf numFmtId="0" fontId="20" fillId="0" borderId="1" xfId="0" applyFont="1" applyBorder="1" applyAlignment="1">
      <alignment horizontal="center" vertical="center"/>
    </xf>
    <xf numFmtId="0" fontId="4" fillId="0" borderId="1" xfId="0" applyFont="1" applyBorder="1" applyAlignment="1">
      <alignment horizontal="left" vertical="center"/>
    </xf>
    <xf numFmtId="0" fontId="4" fillId="0" borderId="6" xfId="0" applyFont="1" applyBorder="1" applyAlignment="1">
      <alignment horizontal="left" vertical="center"/>
    </xf>
    <xf numFmtId="0" fontId="19" fillId="0" borderId="6" xfId="0" applyFont="1" applyBorder="1" applyAlignment="1">
      <alignment horizontal="center" vertical="center"/>
    </xf>
    <xf numFmtId="178" fontId="19" fillId="0" borderId="1" xfId="0" applyNumberFormat="1" applyFont="1" applyBorder="1" applyAlignment="1">
      <alignment horizontal="right" vertical="center"/>
    </xf>
    <xf numFmtId="0" fontId="19" fillId="0" borderId="1" xfId="0" applyFont="1" applyBorder="1" applyAlignment="1">
      <alignment horizontal="center" vertical="center"/>
    </xf>
    <xf numFmtId="0" fontId="21" fillId="0" borderId="0" xfId="0" applyFont="1">
      <alignment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9" fillId="0" borderId="5" xfId="0" applyFont="1" applyBorder="1" applyAlignment="1">
      <alignment horizontal="center" vertical="center"/>
    </xf>
    <xf numFmtId="0" fontId="9" fillId="0" borderId="1" xfId="0" applyFont="1" applyBorder="1" applyAlignment="1">
      <alignment horizontal="left" vertical="center" wrapText="1"/>
    </xf>
    <xf numFmtId="178" fontId="9" fillId="0" borderId="1" xfId="54" applyNumberFormat="1" applyFont="1" applyBorder="1">
      <alignment horizontal="right" vertical="center"/>
    </xf>
    <xf numFmtId="0" fontId="9" fillId="0" borderId="1" xfId="0" applyFont="1" applyBorder="1" applyAlignment="1">
      <alignment horizontal="left" vertical="center" wrapText="1" inden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49" fontId="9" fillId="0" borderId="1" xfId="53" applyNumberFormat="1" applyFont="1" applyBorder="1">
      <alignment horizontal="left" vertical="center" wrapText="1"/>
    </xf>
    <xf numFmtId="0" fontId="19" fillId="0" borderId="6" xfId="0" applyFont="1" applyBorder="1" applyAlignment="1">
      <alignment horizontal="left" vertical="center"/>
    </xf>
    <xf numFmtId="0" fontId="19" fillId="0" borderId="1" xfId="0" applyFont="1" applyBorder="1" applyAlignment="1">
      <alignment horizontal="left" vertical="center"/>
    </xf>
    <xf numFmtId="178" fontId="4" fillId="0" borderId="1" xfId="0" applyNumberFormat="1" applyFont="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opLeftCell="A4" workbookViewId="0">
      <selection activeCell="D22" sqref="D22"/>
    </sheetView>
  </sheetViews>
  <sheetFormatPr defaultColWidth="8.85" defaultRowHeight="15" customHeight="1" outlineLevelCol="3"/>
  <cols>
    <col min="1" max="1" width="33.6666666666667" customWidth="1"/>
    <col min="2" max="3" width="29.5583333333333" customWidth="1"/>
    <col min="4" max="4" width="31.5583333333333" customWidth="1"/>
  </cols>
  <sheetData>
    <row r="1" ht="18.75" customHeight="1" spans="1:4">
      <c r="A1" s="2"/>
      <c r="B1" s="2"/>
      <c r="C1" s="2"/>
      <c r="D1" s="12" t="s">
        <v>0</v>
      </c>
    </row>
    <row r="2" ht="45" customHeight="1" spans="1:4">
      <c r="A2" s="3" t="s">
        <v>1</v>
      </c>
      <c r="B2" s="3"/>
      <c r="C2" s="3"/>
      <c r="D2" s="3"/>
    </row>
    <row r="3" s="1" customFormat="1" ht="23" customHeight="1" spans="1:4">
      <c r="A3" s="4" t="s">
        <v>2</v>
      </c>
      <c r="B3" s="4"/>
      <c r="C3" s="83"/>
      <c r="D3" s="12" t="s">
        <v>3</v>
      </c>
    </row>
    <row r="4" ht="22.5" customHeight="1" spans="1:4">
      <c r="A4" s="6" t="s">
        <v>4</v>
      </c>
      <c r="B4" s="6"/>
      <c r="C4" s="6" t="s">
        <v>5</v>
      </c>
      <c r="D4" s="6"/>
    </row>
    <row r="5" s="1" customFormat="1" ht="18.75" customHeight="1" spans="1:4">
      <c r="A5" s="84" t="s">
        <v>6</v>
      </c>
      <c r="B5" s="84" t="s">
        <v>7</v>
      </c>
      <c r="C5" s="84" t="s">
        <v>8</v>
      </c>
      <c r="D5" s="84" t="s">
        <v>7</v>
      </c>
    </row>
    <row r="6" s="1" customFormat="1" ht="18.75" customHeight="1" spans="1:4">
      <c r="A6" s="84"/>
      <c r="B6" s="84"/>
      <c r="C6" s="84"/>
      <c r="D6" s="84"/>
    </row>
    <row r="7" s="1" customFormat="1" ht="22.5" customHeight="1" spans="1:4">
      <c r="A7" s="85" t="s">
        <v>9</v>
      </c>
      <c r="B7" s="79">
        <v>22160175.97</v>
      </c>
      <c r="C7" s="85" t="str">
        <f>"一"&amp;"、"&amp;"一般公共服务支出"</f>
        <v>一、一般公共服务支出</v>
      </c>
      <c r="D7" s="79">
        <v>17488593.62</v>
      </c>
    </row>
    <row r="8" s="1" customFormat="1" ht="22.5" customHeight="1" spans="1:4">
      <c r="A8" s="85" t="s">
        <v>10</v>
      </c>
      <c r="B8" s="79"/>
      <c r="C8" s="85" t="str">
        <f>"二"&amp;"、"&amp;"社会保障和就业支出"</f>
        <v>二、社会保障和就业支出</v>
      </c>
      <c r="D8" s="79">
        <v>1692776.8</v>
      </c>
    </row>
    <row r="9" s="1" customFormat="1" ht="22.5" customHeight="1" spans="1:4">
      <c r="A9" s="85" t="s">
        <v>11</v>
      </c>
      <c r="B9" s="79"/>
      <c r="C9" s="85" t="str">
        <f>"三"&amp;"、"&amp;"卫生健康支出"</f>
        <v>三、卫生健康支出</v>
      </c>
      <c r="D9" s="79">
        <v>1382769.55</v>
      </c>
    </row>
    <row r="10" s="1" customFormat="1" ht="22.5" customHeight="1" spans="1:4">
      <c r="A10" s="85" t="s">
        <v>12</v>
      </c>
      <c r="B10" s="79"/>
      <c r="C10" s="85" t="str">
        <f>"四"&amp;"、"&amp;"住房保障支出"</f>
        <v>四、住房保障支出</v>
      </c>
      <c r="D10" s="79">
        <v>1599036</v>
      </c>
    </row>
    <row r="11" s="1" customFormat="1" ht="22.5" customHeight="1" spans="1:4">
      <c r="A11" s="85" t="s">
        <v>13</v>
      </c>
      <c r="B11" s="79">
        <v>3000</v>
      </c>
      <c r="C11" s="85"/>
      <c r="D11" s="79"/>
    </row>
    <row r="12" s="1" customFormat="1" ht="22.5" customHeight="1" spans="1:4">
      <c r="A12" s="85" t="s">
        <v>14</v>
      </c>
      <c r="B12" s="79"/>
      <c r="C12" s="85"/>
      <c r="D12" s="79"/>
    </row>
    <row r="13" s="1" customFormat="1" ht="22.5" customHeight="1" spans="1:4">
      <c r="A13" s="85" t="s">
        <v>15</v>
      </c>
      <c r="B13" s="79"/>
      <c r="C13" s="85"/>
      <c r="D13" s="79"/>
    </row>
    <row r="14" s="1" customFormat="1" ht="22.5" customHeight="1" spans="1:4">
      <c r="A14" s="85" t="s">
        <v>16</v>
      </c>
      <c r="B14" s="79"/>
      <c r="C14" s="85"/>
      <c r="D14" s="79"/>
    </row>
    <row r="15" s="1" customFormat="1" ht="22.5" customHeight="1" spans="1:4">
      <c r="A15" s="86" t="s">
        <v>17</v>
      </c>
      <c r="B15" s="79"/>
      <c r="C15" s="89"/>
      <c r="D15" s="79"/>
    </row>
    <row r="16" s="1" customFormat="1" ht="22.5" customHeight="1" spans="1:4">
      <c r="A16" s="86" t="s">
        <v>18</v>
      </c>
      <c r="B16" s="79">
        <v>3000</v>
      </c>
      <c r="C16" s="89"/>
      <c r="D16" s="79"/>
    </row>
    <row r="17" s="1" customFormat="1" ht="22.5" customHeight="1" spans="1:4">
      <c r="A17" s="86"/>
      <c r="B17" s="79"/>
      <c r="C17" s="89"/>
      <c r="D17" s="79"/>
    </row>
    <row r="18" s="1" customFormat="1" ht="22.5" customHeight="1" spans="1:4">
      <c r="A18" s="87" t="s">
        <v>19</v>
      </c>
      <c r="B18" s="88">
        <v>22163175.97</v>
      </c>
      <c r="C18" s="89" t="s">
        <v>20</v>
      </c>
      <c r="D18" s="88">
        <v>22163175.97</v>
      </c>
    </row>
    <row r="19" s="1" customFormat="1" ht="22.5" customHeight="1" spans="1:4">
      <c r="A19" s="102" t="s">
        <v>21</v>
      </c>
      <c r="B19" s="79"/>
      <c r="C19" s="103" t="s">
        <v>22</v>
      </c>
      <c r="D19" s="104"/>
    </row>
    <row r="20" s="1" customFormat="1" ht="22.5" customHeight="1" spans="1:4">
      <c r="A20" s="86" t="s">
        <v>23</v>
      </c>
      <c r="B20" s="88"/>
      <c r="C20" s="86" t="s">
        <v>23</v>
      </c>
      <c r="D20" s="88"/>
    </row>
    <row r="21" s="1" customFormat="1" ht="22.5" customHeight="1" spans="1:4">
      <c r="A21" s="86" t="s">
        <v>24</v>
      </c>
      <c r="B21" s="88"/>
      <c r="C21" s="86" t="s">
        <v>25</v>
      </c>
      <c r="D21" s="88"/>
    </row>
    <row r="22" s="1" customFormat="1" ht="22.5" customHeight="1" spans="1:4">
      <c r="A22" s="87" t="s">
        <v>26</v>
      </c>
      <c r="B22" s="88">
        <v>22163175.97</v>
      </c>
      <c r="C22" s="89" t="s">
        <v>27</v>
      </c>
      <c r="D22" s="88">
        <v>22163175.97</v>
      </c>
    </row>
  </sheetData>
  <mergeCells count="8">
    <mergeCell ref="A2:D2"/>
    <mergeCell ref="A3:B3"/>
    <mergeCell ref="A4:B4"/>
    <mergeCell ref="C4:D4"/>
    <mergeCell ref="A5:A6"/>
    <mergeCell ref="B5:B6"/>
    <mergeCell ref="C5:C6"/>
    <mergeCell ref="D5:D6"/>
  </mergeCells>
  <pageMargins left="0.75" right="0.393055555555556" top="0.786805555555556" bottom="0.66875" header="0.5" footer="0.5"/>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D24" sqref="D24"/>
    </sheetView>
  </sheetViews>
  <sheetFormatPr defaultColWidth="8.85" defaultRowHeight="15" customHeight="1" outlineLevelCol="5"/>
  <cols>
    <col min="1" max="1" width="23" customWidth="1"/>
    <col min="2" max="2" width="17.1416666666667" customWidth="1"/>
    <col min="3" max="3" width="22.6666666666667" customWidth="1"/>
    <col min="4" max="4" width="15.3333333333333" customWidth="1"/>
    <col min="5" max="5" width="21.425" customWidth="1"/>
    <col min="6" max="6" width="20.4416666666667" customWidth="1"/>
  </cols>
  <sheetData>
    <row r="1" ht="18.75" customHeight="1" spans="1:6">
      <c r="A1" s="2"/>
      <c r="B1" s="2"/>
      <c r="C1" s="2"/>
      <c r="D1" s="2"/>
      <c r="E1" s="2"/>
      <c r="F1" s="12" t="s">
        <v>356</v>
      </c>
    </row>
    <row r="2" ht="37.5" customHeight="1" spans="1:6">
      <c r="A2" s="3" t="s">
        <v>357</v>
      </c>
      <c r="B2" s="3"/>
      <c r="C2" s="3"/>
      <c r="D2" s="3"/>
      <c r="E2" s="3"/>
      <c r="F2" s="3"/>
    </row>
    <row r="3" s="1" customFormat="1" ht="28" customHeight="1" spans="1:6">
      <c r="A3" s="48" t="s">
        <v>2</v>
      </c>
      <c r="B3" s="48"/>
      <c r="C3" s="48"/>
      <c r="D3" s="49"/>
      <c r="E3" s="49"/>
      <c r="F3" s="54" t="s">
        <v>30</v>
      </c>
    </row>
    <row r="4" ht="18.75" customHeight="1" spans="1:6">
      <c r="A4" s="14" t="s">
        <v>143</v>
      </c>
      <c r="B4" s="14" t="s">
        <v>61</v>
      </c>
      <c r="C4" s="14" t="s">
        <v>62</v>
      </c>
      <c r="D4" s="50" t="s">
        <v>358</v>
      </c>
      <c r="E4" s="50"/>
      <c r="F4" s="50"/>
    </row>
    <row r="5" ht="18.75" customHeight="1" spans="1:6">
      <c r="A5" s="14" t="s">
        <v>61</v>
      </c>
      <c r="B5" s="14" t="s">
        <v>61</v>
      </c>
      <c r="C5" s="14" t="s">
        <v>62</v>
      </c>
      <c r="D5" s="50" t="s">
        <v>35</v>
      </c>
      <c r="E5" s="50" t="s">
        <v>65</v>
      </c>
      <c r="F5" s="50" t="s">
        <v>66</v>
      </c>
    </row>
    <row r="6" ht="18.75" customHeight="1" spans="1:6">
      <c r="A6" s="15" t="s">
        <v>47</v>
      </c>
      <c r="B6" s="15">
        <v>2</v>
      </c>
      <c r="C6" s="15">
        <v>3</v>
      </c>
      <c r="D6" s="15" t="s">
        <v>50</v>
      </c>
      <c r="E6" s="15" t="s">
        <v>51</v>
      </c>
      <c r="F6" s="15" t="s">
        <v>52</v>
      </c>
    </row>
    <row r="7" ht="20.25" customHeight="1" spans="1:6">
      <c r="A7" s="17"/>
      <c r="B7" s="17"/>
      <c r="C7" s="17"/>
      <c r="D7" s="20"/>
      <c r="E7" s="20"/>
      <c r="F7" s="20"/>
    </row>
    <row r="8" ht="20.25" customHeight="1" spans="1:6">
      <c r="A8" s="51" t="s">
        <v>115</v>
      </c>
      <c r="B8" s="51"/>
      <c r="C8" s="51"/>
      <c r="D8" s="52"/>
      <c r="E8" s="52"/>
      <c r="F8" s="52"/>
    </row>
    <row r="9" ht="28" customHeight="1" spans="1:3">
      <c r="A9" s="53" t="s">
        <v>359</v>
      </c>
      <c r="B9" s="53"/>
      <c r="C9" s="53"/>
    </row>
  </sheetData>
  <mergeCells count="8">
    <mergeCell ref="A2:F2"/>
    <mergeCell ref="A3:C3"/>
    <mergeCell ref="D4:F4"/>
    <mergeCell ref="A8:C8"/>
    <mergeCell ref="A9:C9"/>
    <mergeCell ref="A4:A5"/>
    <mergeCell ref="B4:B5"/>
    <mergeCell ref="C4:C5"/>
  </mergeCells>
  <pageMargins left="0.629861111111111" right="0.550694444444444" top="1" bottom="1" header="0.5" footer="0.5"/>
  <pageSetup paperSize="1"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7"/>
  <sheetViews>
    <sheetView showZeros="0" workbookViewId="0">
      <selection activeCell="S25" sqref="S25"/>
    </sheetView>
  </sheetViews>
  <sheetFormatPr defaultColWidth="8.85" defaultRowHeight="15" customHeight="1"/>
  <cols>
    <col min="1" max="1" width="16.5583333333333" customWidth="1"/>
    <col min="2" max="2" width="11.4416666666667" customWidth="1"/>
    <col min="3" max="3" width="29.4416666666667" customWidth="1"/>
    <col min="4" max="4" width="7" customWidth="1"/>
    <col min="5" max="5" width="6.33333333333333" customWidth="1"/>
    <col min="6" max="6" width="11.4416666666667" customWidth="1"/>
    <col min="7" max="7" width="10.6666666666667" customWidth="1"/>
    <col min="8" max="8" width="10.8916666666667" customWidth="1"/>
    <col min="9" max="9" width="4" customWidth="1"/>
    <col min="10" max="10" width="5.66666666666667" customWidth="1"/>
    <col min="11" max="11" width="5.225" customWidth="1"/>
    <col min="12" max="12" width="3.225" customWidth="1"/>
    <col min="13" max="13" width="3" customWidth="1"/>
    <col min="14" max="14" width="5.89166666666667" customWidth="1"/>
    <col min="15" max="15" width="6" customWidth="1"/>
    <col min="16" max="16" width="5.55833333333333" customWidth="1"/>
    <col min="17" max="17" width="2.89166666666667" customWidth="1"/>
  </cols>
  <sheetData>
    <row r="1" customHeight="1" spans="1:17">
      <c r="A1" s="43"/>
      <c r="B1" s="43"/>
      <c r="C1" s="43"/>
      <c r="D1" s="43"/>
      <c r="E1" s="43"/>
      <c r="F1" s="43"/>
      <c r="G1" s="43"/>
      <c r="H1" s="43"/>
      <c r="I1" s="43"/>
      <c r="J1" s="43"/>
      <c r="K1" s="43"/>
      <c r="L1" s="43"/>
      <c r="M1" s="43"/>
      <c r="N1" s="43"/>
      <c r="O1" s="43"/>
      <c r="P1" s="41" t="s">
        <v>360</v>
      </c>
      <c r="Q1" s="42"/>
    </row>
    <row r="2" ht="45" customHeight="1" spans="1:17">
      <c r="A2" s="36" t="s">
        <v>361</v>
      </c>
      <c r="B2" s="36"/>
      <c r="C2" s="36"/>
      <c r="D2" s="36"/>
      <c r="E2" s="36"/>
      <c r="F2" s="36"/>
      <c r="G2" s="36"/>
      <c r="H2" s="36"/>
      <c r="I2" s="36"/>
      <c r="J2" s="36"/>
      <c r="K2" s="36"/>
      <c r="L2" s="36"/>
      <c r="M2" s="36"/>
      <c r="N2" s="45"/>
      <c r="O2" s="45"/>
      <c r="P2" s="45"/>
      <c r="Q2" s="45"/>
    </row>
    <row r="3" s="1" customFormat="1" ht="27" customHeight="1" spans="1:17">
      <c r="A3" s="23" t="s">
        <v>2</v>
      </c>
      <c r="B3" s="23"/>
      <c r="C3" s="23"/>
      <c r="D3" s="23"/>
      <c r="E3" s="23"/>
      <c r="F3" s="23"/>
      <c r="G3" s="23"/>
      <c r="H3" s="23"/>
      <c r="I3" s="23"/>
      <c r="J3" s="23"/>
      <c r="K3" s="23"/>
      <c r="L3" s="23"/>
      <c r="M3" s="23"/>
      <c r="N3" s="23"/>
      <c r="O3" s="41" t="s">
        <v>30</v>
      </c>
      <c r="P3" s="46"/>
      <c r="Q3" s="42"/>
    </row>
    <row r="4" ht="20.25" customHeight="1" spans="1:17">
      <c r="A4" s="24" t="s">
        <v>362</v>
      </c>
      <c r="B4" s="24" t="s">
        <v>363</v>
      </c>
      <c r="C4" s="24" t="s">
        <v>364</v>
      </c>
      <c r="D4" s="24" t="s">
        <v>365</v>
      </c>
      <c r="E4" s="24" t="s">
        <v>366</v>
      </c>
      <c r="F4" s="24" t="s">
        <v>367</v>
      </c>
      <c r="G4" s="24" t="s">
        <v>150</v>
      </c>
      <c r="H4" s="24"/>
      <c r="I4" s="24"/>
      <c r="J4" s="24"/>
      <c r="K4" s="24"/>
      <c r="L4" s="24"/>
      <c r="M4" s="24"/>
      <c r="N4" s="24"/>
      <c r="O4" s="24"/>
      <c r="P4" s="24"/>
      <c r="Q4" s="24"/>
    </row>
    <row r="5" ht="20.25" customHeight="1" spans="1:17">
      <c r="A5" s="24" t="s">
        <v>368</v>
      </c>
      <c r="B5" s="24" t="s">
        <v>363</v>
      </c>
      <c r="C5" s="24" t="s">
        <v>364</v>
      </c>
      <c r="D5" s="24" t="s">
        <v>365</v>
      </c>
      <c r="E5" s="24" t="s">
        <v>366</v>
      </c>
      <c r="F5" s="24" t="s">
        <v>367</v>
      </c>
      <c r="G5" s="24" t="s">
        <v>33</v>
      </c>
      <c r="H5" s="24" t="s">
        <v>36</v>
      </c>
      <c r="I5" s="24" t="s">
        <v>369</v>
      </c>
      <c r="J5" s="24" t="s">
        <v>370</v>
      </c>
      <c r="K5" s="24" t="s">
        <v>39</v>
      </c>
      <c r="L5" s="24" t="s">
        <v>371</v>
      </c>
      <c r="M5" s="24" t="s">
        <v>64</v>
      </c>
      <c r="N5" s="24"/>
      <c r="O5" s="24"/>
      <c r="P5" s="24"/>
      <c r="Q5" s="24"/>
    </row>
    <row r="6" ht="65" customHeight="1" spans="1:17">
      <c r="A6" s="24"/>
      <c r="B6" s="24"/>
      <c r="C6" s="24"/>
      <c r="D6" s="24"/>
      <c r="E6" s="24"/>
      <c r="F6" s="24"/>
      <c r="G6" s="24"/>
      <c r="H6" s="24" t="s">
        <v>35</v>
      </c>
      <c r="I6" s="24"/>
      <c r="J6" s="24"/>
      <c r="K6" s="24"/>
      <c r="L6" s="24" t="s">
        <v>35</v>
      </c>
      <c r="M6" s="24" t="s">
        <v>42</v>
      </c>
      <c r="N6" s="24" t="s">
        <v>43</v>
      </c>
      <c r="O6" s="47" t="s">
        <v>44</v>
      </c>
      <c r="P6" s="47" t="s">
        <v>45</v>
      </c>
      <c r="Q6" s="47" t="s">
        <v>46</v>
      </c>
    </row>
    <row r="7" ht="20.25" customHeight="1" spans="1:17">
      <c r="A7" s="38">
        <v>1</v>
      </c>
      <c r="B7" s="38">
        <v>2</v>
      </c>
      <c r="C7" s="38">
        <v>3</v>
      </c>
      <c r="D7" s="38">
        <v>4</v>
      </c>
      <c r="E7" s="38">
        <v>5</v>
      </c>
      <c r="F7" s="38">
        <v>6</v>
      </c>
      <c r="G7" s="38">
        <v>7</v>
      </c>
      <c r="H7" s="38">
        <v>8</v>
      </c>
      <c r="I7" s="38">
        <v>9</v>
      </c>
      <c r="J7" s="38">
        <v>10</v>
      </c>
      <c r="K7" s="38">
        <v>11</v>
      </c>
      <c r="L7" s="38">
        <v>12</v>
      </c>
      <c r="M7" s="38">
        <v>13</v>
      </c>
      <c r="N7" s="38">
        <v>14</v>
      </c>
      <c r="O7" s="38">
        <v>15</v>
      </c>
      <c r="P7" s="38">
        <v>16</v>
      </c>
      <c r="Q7" s="38">
        <v>17</v>
      </c>
    </row>
    <row r="8" ht="28" customHeight="1" spans="1:17">
      <c r="A8" s="44" t="s">
        <v>229</v>
      </c>
      <c r="B8" s="26"/>
      <c r="C8" s="26"/>
      <c r="D8" s="30"/>
      <c r="E8" s="30"/>
      <c r="F8" s="30"/>
      <c r="G8" s="30">
        <v>3000</v>
      </c>
      <c r="H8" s="30">
        <v>3000</v>
      </c>
      <c r="I8" s="30"/>
      <c r="J8" s="39"/>
      <c r="K8" s="39"/>
      <c r="L8" s="30"/>
      <c r="M8" s="30"/>
      <c r="N8" s="30"/>
      <c r="O8" s="30"/>
      <c r="P8" s="30"/>
      <c r="Q8" s="30"/>
    </row>
    <row r="9" ht="20.25" customHeight="1" spans="1:17">
      <c r="A9" s="26"/>
      <c r="B9" s="26" t="s">
        <v>372</v>
      </c>
      <c r="C9" s="26" t="s">
        <v>373</v>
      </c>
      <c r="D9" s="28" t="s">
        <v>374</v>
      </c>
      <c r="E9" s="29">
        <v>1</v>
      </c>
      <c r="F9" s="30"/>
      <c r="G9" s="30">
        <v>3000</v>
      </c>
      <c r="H9" s="39">
        <v>3000</v>
      </c>
      <c r="I9" s="39"/>
      <c r="J9" s="39"/>
      <c r="K9" s="39"/>
      <c r="L9" s="30"/>
      <c r="M9" s="30"/>
      <c r="N9" s="30"/>
      <c r="O9" s="30"/>
      <c r="P9" s="30"/>
      <c r="Q9" s="30"/>
    </row>
    <row r="10" ht="20.25" customHeight="1" spans="1:17">
      <c r="A10" s="44" t="s">
        <v>207</v>
      </c>
      <c r="B10" s="26"/>
      <c r="C10" s="26"/>
      <c r="D10" s="26"/>
      <c r="E10" s="26"/>
      <c r="F10" s="30">
        <v>77600</v>
      </c>
      <c r="G10" s="30">
        <v>77600</v>
      </c>
      <c r="H10" s="30">
        <v>77600</v>
      </c>
      <c r="I10" s="30"/>
      <c r="J10" s="39"/>
      <c r="K10" s="39"/>
      <c r="L10" s="30"/>
      <c r="M10" s="30"/>
      <c r="N10" s="30"/>
      <c r="O10" s="30"/>
      <c r="P10" s="30"/>
      <c r="Q10" s="30"/>
    </row>
    <row r="11" ht="20.25" customHeight="1" spans="1:17">
      <c r="A11" s="26"/>
      <c r="B11" s="26" t="s">
        <v>375</v>
      </c>
      <c r="C11" s="26" t="str">
        <f>"C23120302"&amp;"  "&amp;"车辆加油、添加燃料服务"</f>
        <v>C23120302  车辆加油、添加燃料服务</v>
      </c>
      <c r="D11" s="28" t="s">
        <v>287</v>
      </c>
      <c r="E11" s="29">
        <v>3</v>
      </c>
      <c r="F11" s="30">
        <v>30600</v>
      </c>
      <c r="G11" s="30">
        <v>30600</v>
      </c>
      <c r="H11" s="39">
        <v>30600</v>
      </c>
      <c r="I11" s="39"/>
      <c r="J11" s="39"/>
      <c r="K11" s="39"/>
      <c r="L11" s="30"/>
      <c r="M11" s="30"/>
      <c r="N11" s="30"/>
      <c r="O11" s="30"/>
      <c r="P11" s="30"/>
      <c r="Q11" s="30"/>
    </row>
    <row r="12" ht="20.25" customHeight="1" spans="1:17">
      <c r="A12" s="26"/>
      <c r="B12" s="26" t="s">
        <v>376</v>
      </c>
      <c r="C12" s="26" t="str">
        <f>"C23120301"&amp;"  "&amp;"车辆维修和保养服务"</f>
        <v>C23120301  车辆维修和保养服务</v>
      </c>
      <c r="D12" s="28" t="s">
        <v>287</v>
      </c>
      <c r="E12" s="29">
        <v>5</v>
      </c>
      <c r="F12" s="30">
        <v>35000</v>
      </c>
      <c r="G12" s="30">
        <v>35000</v>
      </c>
      <c r="H12" s="39">
        <v>35000</v>
      </c>
      <c r="I12" s="39"/>
      <c r="J12" s="39"/>
      <c r="K12" s="39"/>
      <c r="L12" s="30"/>
      <c r="M12" s="30"/>
      <c r="N12" s="30"/>
      <c r="O12" s="30"/>
      <c r="P12" s="30"/>
      <c r="Q12" s="30"/>
    </row>
    <row r="13" ht="20.25" customHeight="1" spans="1:17">
      <c r="A13" s="26"/>
      <c r="B13" s="26" t="s">
        <v>377</v>
      </c>
      <c r="C13" s="26" t="str">
        <f>"C1804010201"&amp;"  "&amp;"机动车保险服务"</f>
        <v>C1804010201  机动车保险服务</v>
      </c>
      <c r="D13" s="28" t="s">
        <v>287</v>
      </c>
      <c r="E13" s="29">
        <v>4</v>
      </c>
      <c r="F13" s="30">
        <v>12000</v>
      </c>
      <c r="G13" s="30">
        <v>12000</v>
      </c>
      <c r="H13" s="39">
        <v>12000</v>
      </c>
      <c r="I13" s="39"/>
      <c r="J13" s="39"/>
      <c r="K13" s="39"/>
      <c r="L13" s="30"/>
      <c r="M13" s="30"/>
      <c r="N13" s="30"/>
      <c r="O13" s="30"/>
      <c r="P13" s="30"/>
      <c r="Q13" s="30"/>
    </row>
    <row r="14" ht="20.25" customHeight="1" spans="1:17">
      <c r="A14" s="44" t="s">
        <v>183</v>
      </c>
      <c r="B14" s="26"/>
      <c r="C14" s="26"/>
      <c r="D14" s="26"/>
      <c r="E14" s="26"/>
      <c r="F14" s="30">
        <v>544880</v>
      </c>
      <c r="G14" s="30">
        <v>544880</v>
      </c>
      <c r="H14" s="30">
        <v>544880</v>
      </c>
      <c r="I14" s="30"/>
      <c r="J14" s="39"/>
      <c r="K14" s="39"/>
      <c r="L14" s="30"/>
      <c r="M14" s="30"/>
      <c r="N14" s="30"/>
      <c r="O14" s="30"/>
      <c r="P14" s="30"/>
      <c r="Q14" s="30"/>
    </row>
    <row r="15" ht="20.25" customHeight="1" spans="1:17">
      <c r="A15" s="26"/>
      <c r="B15" s="26" t="s">
        <v>378</v>
      </c>
      <c r="C15" s="26" t="str">
        <f>"A02021004"&amp;"  "&amp;"A4彩色打印机"</f>
        <v>A02021004  A4彩色打印机</v>
      </c>
      <c r="D15" s="28" t="s">
        <v>374</v>
      </c>
      <c r="E15" s="29">
        <v>2</v>
      </c>
      <c r="F15" s="30">
        <v>8000</v>
      </c>
      <c r="G15" s="30">
        <v>8000</v>
      </c>
      <c r="H15" s="39">
        <v>8000</v>
      </c>
      <c r="I15" s="39"/>
      <c r="J15" s="39"/>
      <c r="K15" s="39"/>
      <c r="L15" s="30"/>
      <c r="M15" s="30"/>
      <c r="N15" s="30"/>
      <c r="O15" s="30"/>
      <c r="P15" s="30"/>
      <c r="Q15" s="30"/>
    </row>
    <row r="16" ht="20.25" customHeight="1" spans="1:17">
      <c r="A16" s="26"/>
      <c r="B16" s="26" t="s">
        <v>379</v>
      </c>
      <c r="C16" s="26" t="str">
        <f>"A05010504"&amp;"  "&amp;"保密柜"</f>
        <v>A05010504  保密柜</v>
      </c>
      <c r="D16" s="28" t="s">
        <v>380</v>
      </c>
      <c r="E16" s="29">
        <v>4</v>
      </c>
      <c r="F16" s="30">
        <v>10000</v>
      </c>
      <c r="G16" s="30">
        <v>10000</v>
      </c>
      <c r="H16" s="39">
        <v>10000</v>
      </c>
      <c r="I16" s="39"/>
      <c r="J16" s="39"/>
      <c r="K16" s="39"/>
      <c r="L16" s="30"/>
      <c r="M16" s="30"/>
      <c r="N16" s="30"/>
      <c r="O16" s="30"/>
      <c r="P16" s="30"/>
      <c r="Q16" s="30"/>
    </row>
    <row r="17" ht="20.25" customHeight="1" spans="1:17">
      <c r="A17" s="26"/>
      <c r="B17" s="26" t="s">
        <v>381</v>
      </c>
      <c r="C17" s="26" t="str">
        <f>"A05010201"&amp;"  "&amp;"办公桌"</f>
        <v>A05010201  办公桌</v>
      </c>
      <c r="D17" s="28" t="s">
        <v>382</v>
      </c>
      <c r="E17" s="29">
        <v>1</v>
      </c>
      <c r="F17" s="30">
        <v>2500</v>
      </c>
      <c r="G17" s="30">
        <v>2500</v>
      </c>
      <c r="H17" s="39">
        <v>2500</v>
      </c>
      <c r="I17" s="39"/>
      <c r="J17" s="39"/>
      <c r="K17" s="39"/>
      <c r="L17" s="30"/>
      <c r="M17" s="30"/>
      <c r="N17" s="30"/>
      <c r="O17" s="30"/>
      <c r="P17" s="30"/>
      <c r="Q17" s="30"/>
    </row>
    <row r="18" ht="20.25" customHeight="1" spans="1:17">
      <c r="A18" s="26"/>
      <c r="B18" s="26" t="s">
        <v>193</v>
      </c>
      <c r="C18" s="26" t="str">
        <f>"C21040001"&amp;"  "&amp;"物业管理服务"</f>
        <v>C21040001  物业管理服务</v>
      </c>
      <c r="D18" s="28" t="s">
        <v>383</v>
      </c>
      <c r="E18" s="29">
        <v>1</v>
      </c>
      <c r="F18" s="30">
        <v>377380</v>
      </c>
      <c r="G18" s="30">
        <v>377380</v>
      </c>
      <c r="H18" s="39">
        <v>377380</v>
      </c>
      <c r="I18" s="39"/>
      <c r="J18" s="39"/>
      <c r="K18" s="39"/>
      <c r="L18" s="30"/>
      <c r="M18" s="30"/>
      <c r="N18" s="30"/>
      <c r="O18" s="30"/>
      <c r="P18" s="30"/>
      <c r="Q18" s="30"/>
    </row>
    <row r="19" ht="20.25" customHeight="1" spans="1:17">
      <c r="A19" s="26"/>
      <c r="B19" s="26" t="s">
        <v>384</v>
      </c>
      <c r="C19" s="26" t="str">
        <f>"A05010301"&amp;"  "&amp;"办公椅"</f>
        <v>A05010301  办公椅</v>
      </c>
      <c r="D19" s="28" t="s">
        <v>385</v>
      </c>
      <c r="E19" s="29">
        <v>5</v>
      </c>
      <c r="F19" s="30">
        <v>4000</v>
      </c>
      <c r="G19" s="30">
        <v>4000</v>
      </c>
      <c r="H19" s="39">
        <v>4000</v>
      </c>
      <c r="I19" s="39"/>
      <c r="J19" s="39"/>
      <c r="K19" s="39"/>
      <c r="L19" s="30"/>
      <c r="M19" s="30"/>
      <c r="N19" s="30"/>
      <c r="O19" s="30"/>
      <c r="P19" s="30"/>
      <c r="Q19" s="30"/>
    </row>
    <row r="20" ht="20.25" customHeight="1" spans="1:17">
      <c r="A20" s="26"/>
      <c r="B20" s="26" t="s">
        <v>386</v>
      </c>
      <c r="C20" s="26" t="str">
        <f>"A02010105"&amp;"  "&amp;"台式计算机"</f>
        <v>A02010105  台式计算机</v>
      </c>
      <c r="D20" s="28" t="s">
        <v>374</v>
      </c>
      <c r="E20" s="29">
        <v>4</v>
      </c>
      <c r="F20" s="30">
        <v>24000</v>
      </c>
      <c r="G20" s="30">
        <v>24000</v>
      </c>
      <c r="H20" s="39">
        <v>24000</v>
      </c>
      <c r="I20" s="39"/>
      <c r="J20" s="39"/>
      <c r="K20" s="39"/>
      <c r="L20" s="30"/>
      <c r="M20" s="30"/>
      <c r="N20" s="30"/>
      <c r="O20" s="30"/>
      <c r="P20" s="30"/>
      <c r="Q20" s="30"/>
    </row>
    <row r="21" ht="20.25" customHeight="1" spans="1:17">
      <c r="A21" s="26"/>
      <c r="B21" s="26" t="s">
        <v>387</v>
      </c>
      <c r="C21" s="26" t="str">
        <f>"A02021003"&amp;"  "&amp;"A4黑白打印机"</f>
        <v>A02021003  A4黑白打印机</v>
      </c>
      <c r="D21" s="28" t="s">
        <v>374</v>
      </c>
      <c r="E21" s="29">
        <v>4</v>
      </c>
      <c r="F21" s="30">
        <v>6000</v>
      </c>
      <c r="G21" s="30">
        <v>6000</v>
      </c>
      <c r="H21" s="39">
        <v>6000</v>
      </c>
      <c r="I21" s="39"/>
      <c r="J21" s="39"/>
      <c r="K21" s="39"/>
      <c r="L21" s="30"/>
      <c r="M21" s="30"/>
      <c r="N21" s="30"/>
      <c r="O21" s="30"/>
      <c r="P21" s="30"/>
      <c r="Q21" s="30"/>
    </row>
    <row r="22" ht="20.25" customHeight="1" spans="1:17">
      <c r="A22" s="26"/>
      <c r="B22" s="26" t="s">
        <v>388</v>
      </c>
      <c r="C22" s="26" t="str">
        <f>"A02010108"&amp;"  "&amp;"便携式计算机"</f>
        <v>A02010108  便携式计算机</v>
      </c>
      <c r="D22" s="28" t="s">
        <v>374</v>
      </c>
      <c r="E22" s="29">
        <v>4</v>
      </c>
      <c r="F22" s="30">
        <v>36000</v>
      </c>
      <c r="G22" s="30">
        <v>36000</v>
      </c>
      <c r="H22" s="39">
        <v>36000</v>
      </c>
      <c r="I22" s="39"/>
      <c r="J22" s="39"/>
      <c r="K22" s="39"/>
      <c r="L22" s="30"/>
      <c r="M22" s="30"/>
      <c r="N22" s="30"/>
      <c r="O22" s="30"/>
      <c r="P22" s="30"/>
      <c r="Q22" s="30"/>
    </row>
    <row r="23" ht="20.25" customHeight="1" spans="1:17">
      <c r="A23" s="26"/>
      <c r="B23" s="26" t="s">
        <v>389</v>
      </c>
      <c r="C23" s="26" t="str">
        <f>"A05010204"&amp;"  "&amp;"茶几"</f>
        <v>A05010204  茶几</v>
      </c>
      <c r="D23" s="28" t="s">
        <v>382</v>
      </c>
      <c r="E23" s="29">
        <v>3</v>
      </c>
      <c r="F23" s="30">
        <v>3000</v>
      </c>
      <c r="G23" s="30">
        <v>3000</v>
      </c>
      <c r="H23" s="39">
        <v>3000</v>
      </c>
      <c r="I23" s="39"/>
      <c r="J23" s="39"/>
      <c r="K23" s="39"/>
      <c r="L23" s="30"/>
      <c r="M23" s="30"/>
      <c r="N23" s="30"/>
      <c r="O23" s="30"/>
      <c r="P23" s="30"/>
      <c r="Q23" s="30"/>
    </row>
    <row r="24" ht="20.25" customHeight="1" spans="1:17">
      <c r="A24" s="26"/>
      <c r="B24" s="26" t="s">
        <v>390</v>
      </c>
      <c r="C24" s="26" t="str">
        <f>"A05040101"&amp;"  "&amp;"复印纸"</f>
        <v>A05040101  复印纸</v>
      </c>
      <c r="D24" s="28" t="s">
        <v>391</v>
      </c>
      <c r="E24" s="29">
        <v>300</v>
      </c>
      <c r="F24" s="30">
        <v>60000</v>
      </c>
      <c r="G24" s="30">
        <v>60000</v>
      </c>
      <c r="H24" s="39">
        <v>60000</v>
      </c>
      <c r="I24" s="39"/>
      <c r="J24" s="39"/>
      <c r="K24" s="39"/>
      <c r="L24" s="30"/>
      <c r="M24" s="30"/>
      <c r="N24" s="30"/>
      <c r="O24" s="30"/>
      <c r="P24" s="30"/>
      <c r="Q24" s="30"/>
    </row>
    <row r="25" ht="20.25" customHeight="1" spans="1:17">
      <c r="A25" s="26"/>
      <c r="B25" s="26" t="s">
        <v>392</v>
      </c>
      <c r="C25" s="26" t="str">
        <f>"A05010401"&amp;"  "&amp;"三人沙发"</f>
        <v>A05010401  三人沙发</v>
      </c>
      <c r="D25" s="28" t="s">
        <v>393</v>
      </c>
      <c r="E25" s="29">
        <v>5</v>
      </c>
      <c r="F25" s="30">
        <v>10000</v>
      </c>
      <c r="G25" s="30">
        <v>10000</v>
      </c>
      <c r="H25" s="39">
        <v>10000</v>
      </c>
      <c r="I25" s="39"/>
      <c r="J25" s="39"/>
      <c r="K25" s="39"/>
      <c r="L25" s="30"/>
      <c r="M25" s="30"/>
      <c r="N25" s="30"/>
      <c r="O25" s="30"/>
      <c r="P25" s="30"/>
      <c r="Q25" s="30"/>
    </row>
    <row r="26" ht="20.25" customHeight="1" spans="1:17">
      <c r="A26" s="26"/>
      <c r="B26" s="26" t="s">
        <v>394</v>
      </c>
      <c r="C26" s="26" t="str">
        <f>"A02021301"&amp;"  "&amp;"碎纸机"</f>
        <v>A02021301  碎纸机</v>
      </c>
      <c r="D26" s="28" t="s">
        <v>380</v>
      </c>
      <c r="E26" s="29">
        <v>4</v>
      </c>
      <c r="F26" s="30">
        <v>4000</v>
      </c>
      <c r="G26" s="30">
        <v>4000</v>
      </c>
      <c r="H26" s="39">
        <v>4000</v>
      </c>
      <c r="I26" s="39"/>
      <c r="J26" s="39"/>
      <c r="K26" s="39"/>
      <c r="L26" s="30"/>
      <c r="M26" s="30"/>
      <c r="N26" s="30"/>
      <c r="O26" s="30"/>
      <c r="P26" s="30"/>
      <c r="Q26" s="30"/>
    </row>
    <row r="27" ht="20.25" customHeight="1" spans="1:17">
      <c r="A27" s="29" t="s">
        <v>33</v>
      </c>
      <c r="B27" s="29"/>
      <c r="C27" s="29"/>
      <c r="D27" s="28"/>
      <c r="E27" s="28"/>
      <c r="F27" s="30">
        <v>622480</v>
      </c>
      <c r="G27" s="30">
        <v>625480</v>
      </c>
      <c r="H27" s="30">
        <v>625480</v>
      </c>
      <c r="I27" s="30"/>
      <c r="J27" s="30"/>
      <c r="K27" s="30"/>
      <c r="L27" s="30"/>
      <c r="M27" s="30"/>
      <c r="N27" s="30"/>
      <c r="O27" s="30"/>
      <c r="P27" s="30"/>
      <c r="Q27" s="30"/>
    </row>
  </sheetData>
  <mergeCells count="19">
    <mergeCell ref="A1:M1"/>
    <mergeCell ref="P1:Q1"/>
    <mergeCell ref="A2:Q2"/>
    <mergeCell ref="A3:M3"/>
    <mergeCell ref="O3:Q3"/>
    <mergeCell ref="G4:Q4"/>
    <mergeCell ref="L5:Q5"/>
    <mergeCell ref="A27:E27"/>
    <mergeCell ref="A4:A6"/>
    <mergeCell ref="B4:B6"/>
    <mergeCell ref="C4:C6"/>
    <mergeCell ref="D4:D6"/>
    <mergeCell ref="E4:E6"/>
    <mergeCell ref="F4:F6"/>
    <mergeCell ref="G5:G6"/>
    <mergeCell ref="H5:H6"/>
    <mergeCell ref="I5:I6"/>
    <mergeCell ref="J5:J6"/>
    <mergeCell ref="K5:K6"/>
  </mergeCells>
  <pageMargins left="0.393055555555556" right="0.393055555555556" top="0.511805555555556" bottom="0.314583333333333" header="0.354166666666667" footer="0.196527777777778"/>
  <pageSetup paperSize="1" scale="90"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H16" sqref="H16"/>
    </sheetView>
  </sheetViews>
  <sheetFormatPr defaultColWidth="8.85" defaultRowHeight="15" customHeight="1"/>
  <cols>
    <col min="1" max="1" width="12.775" customWidth="1"/>
    <col min="2" max="2" width="13.5583333333333" customWidth="1"/>
    <col min="3" max="3" width="17.1083333333333" customWidth="1"/>
    <col min="4" max="4" width="10.6666666666667" customWidth="1"/>
    <col min="5" max="5" width="11.3333333333333" customWidth="1"/>
    <col min="6" max="6" width="6.55833333333333" customWidth="1"/>
    <col min="7" max="7" width="7" customWidth="1"/>
    <col min="8" max="8" width="6.10833333333333" customWidth="1"/>
    <col min="9" max="9" width="5.33333333333333" customWidth="1"/>
    <col min="10" max="10" width="6.225" customWidth="1"/>
    <col min="11" max="11" width="5.55833333333333" customWidth="1"/>
    <col min="12" max="12" width="8.225" customWidth="1"/>
    <col min="13" max="13" width="8.55833333333333" customWidth="1"/>
    <col min="14" max="14" width="9.33333333333333" customWidth="1"/>
  </cols>
  <sheetData>
    <row r="1" customHeight="1" spans="1:14">
      <c r="A1" s="35"/>
      <c r="B1" s="35"/>
      <c r="C1" s="35"/>
      <c r="D1" s="35"/>
      <c r="E1" s="35"/>
      <c r="F1" s="35"/>
      <c r="G1" s="35"/>
      <c r="H1" s="35"/>
      <c r="I1" s="35"/>
      <c r="J1" s="35"/>
      <c r="K1" s="35"/>
      <c r="L1" s="35"/>
      <c r="M1" s="35"/>
      <c r="N1" s="27" t="s">
        <v>395</v>
      </c>
    </row>
    <row r="2" ht="45" customHeight="1" spans="1:14">
      <c r="A2" s="36" t="s">
        <v>396</v>
      </c>
      <c r="B2" s="36"/>
      <c r="C2" s="36"/>
      <c r="D2" s="36"/>
      <c r="E2" s="36"/>
      <c r="F2" s="36"/>
      <c r="G2" s="36"/>
      <c r="H2" s="36"/>
      <c r="I2" s="36"/>
      <c r="J2" s="36"/>
      <c r="K2" s="36"/>
      <c r="L2" s="36"/>
      <c r="M2" s="36"/>
      <c r="N2" s="36"/>
    </row>
    <row r="3" s="1" customFormat="1" ht="34" customHeight="1" spans="1:14">
      <c r="A3" s="23" t="s">
        <v>2</v>
      </c>
      <c r="B3" s="23"/>
      <c r="C3" s="23"/>
      <c r="D3" s="23"/>
      <c r="E3" s="23"/>
      <c r="F3" s="23"/>
      <c r="G3" s="23"/>
      <c r="H3" s="23"/>
      <c r="I3" s="27"/>
      <c r="J3" s="27"/>
      <c r="K3" s="27"/>
      <c r="L3" s="27"/>
      <c r="M3" s="41" t="s">
        <v>30</v>
      </c>
      <c r="N3" s="42"/>
    </row>
    <row r="4" ht="27.15" customHeight="1" spans="1:14">
      <c r="A4" s="37" t="s">
        <v>362</v>
      </c>
      <c r="B4" s="37" t="s">
        <v>397</v>
      </c>
      <c r="C4" s="37" t="s">
        <v>398</v>
      </c>
      <c r="D4" s="37" t="s">
        <v>150</v>
      </c>
      <c r="E4" s="37"/>
      <c r="F4" s="37"/>
      <c r="G4" s="37"/>
      <c r="H4" s="37"/>
      <c r="I4" s="37"/>
      <c r="J4" s="37"/>
      <c r="K4" s="37"/>
      <c r="L4" s="37"/>
      <c r="M4" s="37"/>
      <c r="N4" s="37"/>
    </row>
    <row r="5" ht="45" customHeight="1" spans="1:14">
      <c r="A5" s="37" t="s">
        <v>368</v>
      </c>
      <c r="B5" s="37"/>
      <c r="C5" s="37" t="s">
        <v>399</v>
      </c>
      <c r="D5" s="37" t="s">
        <v>33</v>
      </c>
      <c r="E5" s="37" t="s">
        <v>36</v>
      </c>
      <c r="F5" s="37" t="s">
        <v>369</v>
      </c>
      <c r="G5" s="37" t="s">
        <v>370</v>
      </c>
      <c r="H5" s="37" t="s">
        <v>39</v>
      </c>
      <c r="I5" s="37" t="s">
        <v>371</v>
      </c>
      <c r="J5" s="37"/>
      <c r="K5" s="37"/>
      <c r="L5" s="37"/>
      <c r="M5" s="37"/>
      <c r="N5" s="37"/>
    </row>
    <row r="6" ht="67" customHeight="1" spans="1:14">
      <c r="A6" s="37"/>
      <c r="B6" s="37"/>
      <c r="C6" s="37"/>
      <c r="D6" s="37"/>
      <c r="E6" s="37" t="s">
        <v>35</v>
      </c>
      <c r="F6" s="37"/>
      <c r="G6" s="37"/>
      <c r="H6" s="37"/>
      <c r="I6" s="37" t="s">
        <v>35</v>
      </c>
      <c r="J6" s="37" t="s">
        <v>42</v>
      </c>
      <c r="K6" s="37" t="s">
        <v>43</v>
      </c>
      <c r="L6" s="40" t="s">
        <v>44</v>
      </c>
      <c r="M6" s="40" t="s">
        <v>45</v>
      </c>
      <c r="N6" s="40" t="s">
        <v>46</v>
      </c>
    </row>
    <row r="7" ht="25" customHeight="1" spans="1:14">
      <c r="A7" s="38">
        <v>1</v>
      </c>
      <c r="B7" s="38">
        <v>2</v>
      </c>
      <c r="C7" s="38">
        <v>3</v>
      </c>
      <c r="D7" s="38">
        <v>4</v>
      </c>
      <c r="E7" s="38">
        <v>5</v>
      </c>
      <c r="F7" s="38">
        <v>6</v>
      </c>
      <c r="G7" s="38">
        <v>7</v>
      </c>
      <c r="H7" s="38">
        <v>8</v>
      </c>
      <c r="I7" s="38">
        <v>9</v>
      </c>
      <c r="J7" s="38">
        <v>10</v>
      </c>
      <c r="K7" s="38">
        <v>11</v>
      </c>
      <c r="L7" s="38">
        <v>12</v>
      </c>
      <c r="M7" s="38">
        <v>13</v>
      </c>
      <c r="N7" s="38">
        <v>14</v>
      </c>
    </row>
    <row r="8" ht="25" customHeight="1" spans="1:14">
      <c r="A8" s="26" t="s">
        <v>183</v>
      </c>
      <c r="B8" s="26"/>
      <c r="C8" s="26"/>
      <c r="D8" s="39">
        <v>377380</v>
      </c>
      <c r="E8" s="39">
        <v>377380</v>
      </c>
      <c r="F8" s="39"/>
      <c r="G8" s="39"/>
      <c r="H8" s="39"/>
      <c r="I8" s="39"/>
      <c r="J8" s="39"/>
      <c r="K8" s="39"/>
      <c r="L8" s="39"/>
      <c r="M8" s="39"/>
      <c r="N8" s="39"/>
    </row>
    <row r="9" ht="25" customHeight="1" spans="1:14">
      <c r="A9" s="26"/>
      <c r="B9" s="26" t="s">
        <v>400</v>
      </c>
      <c r="C9" s="26" t="s">
        <v>401</v>
      </c>
      <c r="D9" s="39">
        <v>377380</v>
      </c>
      <c r="E9" s="39">
        <v>377380</v>
      </c>
      <c r="F9" s="39"/>
      <c r="G9" s="39"/>
      <c r="H9" s="39"/>
      <c r="I9" s="39"/>
      <c r="J9" s="39"/>
      <c r="K9" s="39"/>
      <c r="L9" s="39"/>
      <c r="M9" s="39"/>
      <c r="N9" s="39"/>
    </row>
    <row r="10" ht="25" customHeight="1" spans="1:14">
      <c r="A10" s="29" t="s">
        <v>33</v>
      </c>
      <c r="B10" s="29"/>
      <c r="C10" s="29"/>
      <c r="D10" s="39">
        <v>377380</v>
      </c>
      <c r="E10" s="39">
        <v>377380</v>
      </c>
      <c r="F10" s="39"/>
      <c r="G10" s="39"/>
      <c r="H10" s="39"/>
      <c r="I10" s="39"/>
      <c r="J10" s="39"/>
      <c r="K10" s="39"/>
      <c r="L10" s="39"/>
      <c r="M10" s="39"/>
      <c r="N10" s="39"/>
    </row>
  </sheetData>
  <mergeCells count="15">
    <mergeCell ref="A1:I1"/>
    <mergeCell ref="A2:N2"/>
    <mergeCell ref="A3:H3"/>
    <mergeCell ref="M3:N3"/>
    <mergeCell ref="D4:N4"/>
    <mergeCell ref="I5:N5"/>
    <mergeCell ref="A10:C10"/>
    <mergeCell ref="A4:A6"/>
    <mergeCell ref="B4:B6"/>
    <mergeCell ref="C4:C6"/>
    <mergeCell ref="D5:D6"/>
    <mergeCell ref="E5:E6"/>
    <mergeCell ref="F5:F6"/>
    <mergeCell ref="G5:G6"/>
    <mergeCell ref="H5:H6"/>
  </mergeCells>
  <pageMargins left="0.511805555555556" right="0.354166666666667" top="1" bottom="1" header="0.5" footer="0.5"/>
  <pageSetup paperSize="1"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workbookViewId="0">
      <selection activeCell="A2" sqref="A2:K2"/>
    </sheetView>
  </sheetViews>
  <sheetFormatPr defaultColWidth="8.85" defaultRowHeight="15" customHeight="1"/>
  <cols>
    <col min="1" max="1" width="27.225" customWidth="1"/>
    <col min="2" max="2" width="10.8916666666667" customWidth="1"/>
    <col min="3" max="3" width="9.66666666666667" customWidth="1"/>
    <col min="4" max="4" width="11.4416666666667" customWidth="1"/>
    <col min="5" max="5" width="9.10833333333333" customWidth="1"/>
    <col min="6" max="6" width="9.225" customWidth="1"/>
    <col min="7" max="7" width="8.33333333333333" customWidth="1"/>
    <col min="8" max="8" width="8.10833333333333" customWidth="1"/>
    <col min="9" max="9" width="9.89166666666667" customWidth="1"/>
    <col min="10" max="10" width="8.55833333333333" customWidth="1"/>
    <col min="11" max="11" width="14.6666666666667" customWidth="1"/>
  </cols>
  <sheetData>
    <row r="1" ht="24.15" customHeight="1" spans="1:11">
      <c r="A1" s="21"/>
      <c r="B1" s="21"/>
      <c r="C1" s="21"/>
      <c r="D1" s="21"/>
      <c r="E1" s="21"/>
      <c r="F1" s="21"/>
      <c r="G1" s="21"/>
      <c r="H1" s="21"/>
      <c r="I1" s="21"/>
      <c r="J1" s="21"/>
      <c r="K1" s="27" t="s">
        <v>402</v>
      </c>
    </row>
    <row r="2" ht="45.15" customHeight="1" spans="1:11">
      <c r="A2" s="31" t="s">
        <v>403</v>
      </c>
      <c r="B2" s="31"/>
      <c r="C2" s="31"/>
      <c r="D2" s="31"/>
      <c r="E2" s="31"/>
      <c r="F2" s="31"/>
      <c r="G2" s="31"/>
      <c r="H2" s="31"/>
      <c r="I2" s="31"/>
      <c r="J2" s="31"/>
      <c r="K2" s="31"/>
    </row>
    <row r="3" s="1" customFormat="1" ht="32" customHeight="1" spans="1:11">
      <c r="A3" s="23" t="s">
        <v>2</v>
      </c>
      <c r="B3" s="23"/>
      <c r="C3" s="23"/>
      <c r="D3" s="23"/>
      <c r="E3" s="23"/>
      <c r="F3" s="23"/>
      <c r="G3" s="23"/>
      <c r="H3" s="23"/>
      <c r="I3" s="23"/>
      <c r="J3" s="23"/>
      <c r="K3" s="27" t="s">
        <v>30</v>
      </c>
    </row>
    <row r="4" ht="22.5" customHeight="1" spans="1:11">
      <c r="A4" s="34" t="s">
        <v>404</v>
      </c>
      <c r="B4" s="34" t="s">
        <v>150</v>
      </c>
      <c r="C4" s="34"/>
      <c r="D4" s="34"/>
      <c r="E4" s="34" t="s">
        <v>405</v>
      </c>
      <c r="F4" s="34"/>
      <c r="G4" s="34"/>
      <c r="H4" s="34"/>
      <c r="I4" s="34"/>
      <c r="J4" s="34"/>
      <c r="K4" s="34"/>
    </row>
    <row r="5" ht="49" customHeight="1" spans="1:11">
      <c r="A5" s="34"/>
      <c r="B5" s="34" t="s">
        <v>33</v>
      </c>
      <c r="C5" s="34" t="s">
        <v>36</v>
      </c>
      <c r="D5" s="34" t="s">
        <v>369</v>
      </c>
      <c r="E5" s="34" t="s">
        <v>406</v>
      </c>
      <c r="F5" s="34" t="s">
        <v>407</v>
      </c>
      <c r="G5" s="14" t="s">
        <v>408</v>
      </c>
      <c r="H5" s="14" t="s">
        <v>409</v>
      </c>
      <c r="I5" s="14" t="s">
        <v>410</v>
      </c>
      <c r="J5" s="14" t="s">
        <v>411</v>
      </c>
      <c r="K5" s="14" t="s">
        <v>412</v>
      </c>
    </row>
    <row r="6" ht="18.75" customHeight="1" spans="1:11">
      <c r="A6" s="29" t="s">
        <v>47</v>
      </c>
      <c r="B6" s="29" t="s">
        <v>48</v>
      </c>
      <c r="C6" s="29" t="s">
        <v>49</v>
      </c>
      <c r="D6" s="29" t="s">
        <v>50</v>
      </c>
      <c r="E6" s="29" t="s">
        <v>51</v>
      </c>
      <c r="F6" s="29" t="s">
        <v>52</v>
      </c>
      <c r="G6" s="29" t="s">
        <v>53</v>
      </c>
      <c r="H6" s="29" t="s">
        <v>54</v>
      </c>
      <c r="I6" s="29" t="s">
        <v>55</v>
      </c>
      <c r="J6" s="29" t="s">
        <v>72</v>
      </c>
      <c r="K6" s="29" t="s">
        <v>413</v>
      </c>
    </row>
    <row r="7" ht="18.75" customHeight="1" spans="1:11">
      <c r="A7" s="26"/>
      <c r="B7" s="26"/>
      <c r="C7" s="26"/>
      <c r="D7" s="26"/>
      <c r="E7" s="26"/>
      <c r="F7" s="26"/>
      <c r="G7" s="26"/>
      <c r="H7" s="26"/>
      <c r="I7" s="26"/>
      <c r="J7" s="26"/>
      <c r="K7" s="26"/>
    </row>
    <row r="8" ht="18.75" customHeight="1" spans="1:11">
      <c r="A8" s="29"/>
      <c r="B8" s="26"/>
      <c r="C8" s="26"/>
      <c r="D8" s="26"/>
      <c r="E8" s="26"/>
      <c r="F8" s="26"/>
      <c r="G8" s="26"/>
      <c r="H8" s="26"/>
      <c r="I8" s="26"/>
      <c r="J8" s="26"/>
      <c r="K8" s="26"/>
    </row>
    <row r="9" s="1" customFormat="1" ht="24" customHeight="1" spans="1:5">
      <c r="A9" s="19" t="s">
        <v>414</v>
      </c>
      <c r="B9" s="19"/>
      <c r="C9" s="19"/>
      <c r="D9" s="19"/>
      <c r="E9" s="19"/>
    </row>
  </sheetData>
  <mergeCells count="6">
    <mergeCell ref="A2:K2"/>
    <mergeCell ref="A3:C3"/>
    <mergeCell ref="B4:D4"/>
    <mergeCell ref="E4:K4"/>
    <mergeCell ref="A9:E9"/>
    <mergeCell ref="A4:A5"/>
  </mergeCells>
  <pageMargins left="0.550694444444444" right="0.275" top="1" bottom="1" header="0.5" footer="0.5"/>
  <pageSetup paperSize="1"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2" sqref="A2:J2"/>
    </sheetView>
  </sheetViews>
  <sheetFormatPr defaultColWidth="8.85" defaultRowHeight="15" customHeight="1" outlineLevelRow="7"/>
  <cols>
    <col min="1" max="1" width="21.1083333333333" customWidth="1"/>
    <col min="2" max="2" width="18.8916666666667" customWidth="1"/>
    <col min="3" max="7" width="10.6666666666667" customWidth="1"/>
    <col min="8" max="8" width="12.8916666666667" customWidth="1"/>
    <col min="9" max="9" width="10.1083333333333" customWidth="1"/>
    <col min="10" max="10" width="14.1916666666667" customWidth="1"/>
  </cols>
  <sheetData>
    <row r="1" ht="18.75" customHeight="1" spans="1:10">
      <c r="A1" s="21"/>
      <c r="B1" s="21"/>
      <c r="C1" s="21"/>
      <c r="D1" s="21"/>
      <c r="E1" s="21"/>
      <c r="F1" s="21"/>
      <c r="G1" s="21"/>
      <c r="H1" s="21"/>
      <c r="I1" s="21"/>
      <c r="J1" s="27" t="s">
        <v>415</v>
      </c>
    </row>
    <row r="2" ht="52.05" customHeight="1" spans="1:10">
      <c r="A2" s="31" t="s">
        <v>416</v>
      </c>
      <c r="B2" s="32"/>
      <c r="C2" s="32"/>
      <c r="D2" s="32"/>
      <c r="E2" s="32"/>
      <c r="F2" s="32"/>
      <c r="G2" s="32"/>
      <c r="H2" s="32"/>
      <c r="I2" s="32"/>
      <c r="J2" s="32"/>
    </row>
    <row r="3" s="1" customFormat="1" ht="28" customHeight="1" spans="1:10">
      <c r="A3" s="23" t="s">
        <v>2</v>
      </c>
      <c r="B3" s="23"/>
      <c r="C3" s="23"/>
      <c r="D3" s="33"/>
      <c r="E3" s="33"/>
      <c r="F3" s="33"/>
      <c r="G3" s="33"/>
      <c r="H3" s="33"/>
      <c r="I3" s="33"/>
      <c r="J3" s="33"/>
    </row>
    <row r="4" ht="27.15" customHeight="1" spans="1:10">
      <c r="A4" s="24" t="s">
        <v>250</v>
      </c>
      <c r="B4" s="24" t="s">
        <v>251</v>
      </c>
      <c r="C4" s="24" t="s">
        <v>252</v>
      </c>
      <c r="D4" s="24" t="s">
        <v>253</v>
      </c>
      <c r="E4" s="24" t="s">
        <v>254</v>
      </c>
      <c r="F4" s="24" t="s">
        <v>255</v>
      </c>
      <c r="G4" s="24" t="s">
        <v>256</v>
      </c>
      <c r="H4" s="24" t="s">
        <v>257</v>
      </c>
      <c r="I4" s="24" t="s">
        <v>258</v>
      </c>
      <c r="J4" s="24" t="s">
        <v>259</v>
      </c>
    </row>
    <row r="5" ht="18.75" customHeight="1" spans="1:10">
      <c r="A5" s="24" t="s">
        <v>47</v>
      </c>
      <c r="B5" s="24" t="s">
        <v>48</v>
      </c>
      <c r="C5" s="24" t="s">
        <v>49</v>
      </c>
      <c r="D5" s="24" t="s">
        <v>50</v>
      </c>
      <c r="E5" s="24" t="s">
        <v>51</v>
      </c>
      <c r="F5" s="24" t="s">
        <v>52</v>
      </c>
      <c r="G5" s="24" t="s">
        <v>53</v>
      </c>
      <c r="H5" s="24" t="s">
        <v>54</v>
      </c>
      <c r="I5" s="24" t="s">
        <v>55</v>
      </c>
      <c r="J5" s="24" t="s">
        <v>72</v>
      </c>
    </row>
    <row r="6" ht="18.75" customHeight="1" spans="1:10">
      <c r="A6" s="26"/>
      <c r="B6" s="26"/>
      <c r="C6" s="26"/>
      <c r="D6" s="26"/>
      <c r="E6" s="26"/>
      <c r="F6" s="26"/>
      <c r="G6" s="26"/>
      <c r="H6" s="26"/>
      <c r="I6" s="26"/>
      <c r="J6" s="26"/>
    </row>
    <row r="7" ht="18.75" customHeight="1" spans="1:10">
      <c r="A7" s="26"/>
      <c r="B7" s="26"/>
      <c r="C7" s="26"/>
      <c r="D7" s="26"/>
      <c r="E7" s="26"/>
      <c r="F7" s="26"/>
      <c r="G7" s="26"/>
      <c r="H7" s="26"/>
      <c r="I7" s="26"/>
      <c r="J7" s="26"/>
    </row>
    <row r="8" s="1" customFormat="1" ht="24" customHeight="1" spans="1:5">
      <c r="A8" s="19" t="s">
        <v>414</v>
      </c>
      <c r="B8" s="19"/>
      <c r="C8" s="19"/>
      <c r="D8" s="19"/>
      <c r="E8" s="19"/>
    </row>
  </sheetData>
  <mergeCells count="3">
    <mergeCell ref="A2:J2"/>
    <mergeCell ref="A3:C3"/>
    <mergeCell ref="A8:E8"/>
  </mergeCells>
  <pageMargins left="0.590277777777778" right="0.236111111111111" top="1" bottom="1" header="0.5" footer="0.5"/>
  <pageSetup paperSize="1"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8"/>
  <sheetViews>
    <sheetView showZeros="0" workbookViewId="0">
      <selection activeCell="A3" sqref="A3:C3"/>
    </sheetView>
  </sheetViews>
  <sheetFormatPr defaultColWidth="8.85" defaultRowHeight="15" customHeight="1" outlineLevelCol="7"/>
  <cols>
    <col min="1" max="1" width="20.5583333333333" customWidth="1"/>
    <col min="2" max="2" width="13.5583333333333" customWidth="1"/>
    <col min="3" max="3" width="28.575" customWidth="1"/>
    <col min="4" max="4" width="14.775" customWidth="1"/>
    <col min="5" max="5" width="9.44166666666667" customWidth="1"/>
    <col min="6" max="6" width="10" customWidth="1"/>
    <col min="7" max="7" width="12.5583333333333" customWidth="1"/>
    <col min="8" max="8" width="21.225" customWidth="1"/>
  </cols>
  <sheetData>
    <row r="1" ht="18.75" customHeight="1" spans="1:8">
      <c r="A1" s="21"/>
      <c r="B1" s="21"/>
      <c r="C1" s="21"/>
      <c r="D1" s="21"/>
      <c r="E1" s="21"/>
      <c r="F1" s="21"/>
      <c r="G1" s="21"/>
      <c r="H1" s="27" t="s">
        <v>417</v>
      </c>
    </row>
    <row r="2" ht="41.4" customHeight="1" spans="1:8">
      <c r="A2" s="22" t="s">
        <v>418</v>
      </c>
      <c r="B2" s="22"/>
      <c r="C2" s="22"/>
      <c r="D2" s="22"/>
      <c r="E2" s="22"/>
      <c r="F2" s="22"/>
      <c r="G2" s="22"/>
      <c r="H2" s="22"/>
    </row>
    <row r="3" s="1" customFormat="1" ht="33" customHeight="1" spans="1:8">
      <c r="A3" s="23" t="s">
        <v>2</v>
      </c>
      <c r="B3" s="23"/>
      <c r="C3" s="23"/>
      <c r="D3" s="23"/>
      <c r="E3" s="23"/>
      <c r="F3" s="23"/>
      <c r="G3" s="23"/>
      <c r="H3" s="23"/>
    </row>
    <row r="4" ht="18.75" customHeight="1" spans="1:8">
      <c r="A4" s="24" t="s">
        <v>143</v>
      </c>
      <c r="B4" s="24" t="s">
        <v>419</v>
      </c>
      <c r="C4" s="24" t="s">
        <v>420</v>
      </c>
      <c r="D4" s="24" t="s">
        <v>421</v>
      </c>
      <c r="E4" s="24" t="s">
        <v>365</v>
      </c>
      <c r="F4" s="24" t="s">
        <v>422</v>
      </c>
      <c r="G4" s="24"/>
      <c r="H4" s="24"/>
    </row>
    <row r="5" ht="18.75" customHeight="1" spans="1:8">
      <c r="A5" s="24"/>
      <c r="B5" s="24"/>
      <c r="C5" s="24"/>
      <c r="D5" s="24"/>
      <c r="E5" s="24"/>
      <c r="F5" s="24" t="s">
        <v>366</v>
      </c>
      <c r="G5" s="24" t="s">
        <v>423</v>
      </c>
      <c r="H5" s="24" t="s">
        <v>424</v>
      </c>
    </row>
    <row r="6" ht="21" customHeight="1" spans="1:8">
      <c r="A6" s="24" t="s">
        <v>47</v>
      </c>
      <c r="B6" s="24" t="s">
        <v>48</v>
      </c>
      <c r="C6" s="24" t="s">
        <v>49</v>
      </c>
      <c r="D6" s="24" t="s">
        <v>50</v>
      </c>
      <c r="E6" s="24" t="s">
        <v>51</v>
      </c>
      <c r="F6" s="24" t="s">
        <v>52</v>
      </c>
      <c r="G6" s="24" t="s">
        <v>53</v>
      </c>
      <c r="H6" s="24" t="s">
        <v>54</v>
      </c>
    </row>
    <row r="7" ht="21" customHeight="1" spans="1:8">
      <c r="A7" s="25" t="s">
        <v>425</v>
      </c>
      <c r="B7" s="26" t="s">
        <v>372</v>
      </c>
      <c r="C7" s="26" t="s">
        <v>373</v>
      </c>
      <c r="D7" s="26" t="s">
        <v>372</v>
      </c>
      <c r="E7" s="28" t="s">
        <v>374</v>
      </c>
      <c r="F7" s="29">
        <v>1</v>
      </c>
      <c r="G7" s="20">
        <v>3000</v>
      </c>
      <c r="H7" s="30">
        <v>3000</v>
      </c>
    </row>
    <row r="8" ht="21" customHeight="1" spans="1:8">
      <c r="A8" s="25" t="s">
        <v>425</v>
      </c>
      <c r="B8" s="26" t="s">
        <v>378</v>
      </c>
      <c r="C8" s="26" t="str">
        <f>"A02021004"&amp;"  "&amp;"A4彩色打印机"</f>
        <v>A02021004  A4彩色打印机</v>
      </c>
      <c r="D8" s="26" t="s">
        <v>378</v>
      </c>
      <c r="E8" s="28" t="s">
        <v>374</v>
      </c>
      <c r="F8" s="29">
        <v>2</v>
      </c>
      <c r="G8" s="20">
        <v>4000</v>
      </c>
      <c r="H8" s="30">
        <v>8000</v>
      </c>
    </row>
    <row r="9" ht="21" customHeight="1" spans="1:8">
      <c r="A9" s="25" t="s">
        <v>425</v>
      </c>
      <c r="B9" s="26" t="s">
        <v>379</v>
      </c>
      <c r="C9" s="26" t="str">
        <f>"A05010504"&amp;"  "&amp;"保密柜"</f>
        <v>A05010504  保密柜</v>
      </c>
      <c r="D9" s="26" t="s">
        <v>379</v>
      </c>
      <c r="E9" s="28" t="s">
        <v>380</v>
      </c>
      <c r="F9" s="29">
        <v>4</v>
      </c>
      <c r="G9" s="20">
        <v>2500</v>
      </c>
      <c r="H9" s="30">
        <v>10000</v>
      </c>
    </row>
    <row r="10" ht="21" customHeight="1" spans="1:8">
      <c r="A10" s="25" t="s">
        <v>425</v>
      </c>
      <c r="B10" s="26" t="s">
        <v>381</v>
      </c>
      <c r="C10" s="26" t="str">
        <f>"A05010201"&amp;"  "&amp;"办公桌"</f>
        <v>A05010201  办公桌</v>
      </c>
      <c r="D10" s="26" t="s">
        <v>381</v>
      </c>
      <c r="E10" s="28" t="s">
        <v>382</v>
      </c>
      <c r="F10" s="29">
        <v>1</v>
      </c>
      <c r="G10" s="20">
        <v>2500</v>
      </c>
      <c r="H10" s="30">
        <v>2500</v>
      </c>
    </row>
    <row r="11" ht="21" customHeight="1" spans="1:8">
      <c r="A11" s="25" t="s">
        <v>425</v>
      </c>
      <c r="B11" s="26" t="s">
        <v>384</v>
      </c>
      <c r="C11" s="26" t="str">
        <f>"A05010301"&amp;"  "&amp;"办公椅"</f>
        <v>A05010301  办公椅</v>
      </c>
      <c r="D11" s="26" t="s">
        <v>384</v>
      </c>
      <c r="E11" s="28" t="s">
        <v>385</v>
      </c>
      <c r="F11" s="29">
        <v>5</v>
      </c>
      <c r="G11" s="20">
        <v>800</v>
      </c>
      <c r="H11" s="30">
        <v>4000</v>
      </c>
    </row>
    <row r="12" ht="21" customHeight="1" spans="1:8">
      <c r="A12" s="25" t="s">
        <v>425</v>
      </c>
      <c r="B12" s="26" t="s">
        <v>386</v>
      </c>
      <c r="C12" s="26" t="str">
        <f>"A02010105"&amp;"  "&amp;"台式计算机"</f>
        <v>A02010105  台式计算机</v>
      </c>
      <c r="D12" s="26" t="s">
        <v>386</v>
      </c>
      <c r="E12" s="28" t="s">
        <v>374</v>
      </c>
      <c r="F12" s="29">
        <v>4</v>
      </c>
      <c r="G12" s="20">
        <v>6000</v>
      </c>
      <c r="H12" s="30">
        <v>24000</v>
      </c>
    </row>
    <row r="13" ht="21" customHeight="1" spans="1:8">
      <c r="A13" s="25" t="s">
        <v>425</v>
      </c>
      <c r="B13" s="26" t="s">
        <v>387</v>
      </c>
      <c r="C13" s="26" t="str">
        <f>"A02021003"&amp;"  "&amp;"A4黑白打印机"</f>
        <v>A02021003  A4黑白打印机</v>
      </c>
      <c r="D13" s="26" t="s">
        <v>387</v>
      </c>
      <c r="E13" s="28" t="s">
        <v>374</v>
      </c>
      <c r="F13" s="29">
        <v>4</v>
      </c>
      <c r="G13" s="20">
        <v>1500</v>
      </c>
      <c r="H13" s="30">
        <v>6000</v>
      </c>
    </row>
    <row r="14" ht="21" customHeight="1" spans="1:8">
      <c r="A14" s="25" t="s">
        <v>425</v>
      </c>
      <c r="B14" s="26" t="s">
        <v>388</v>
      </c>
      <c r="C14" s="26" t="str">
        <f>"A02010108"&amp;"  "&amp;"便携式计算机"</f>
        <v>A02010108  便携式计算机</v>
      </c>
      <c r="D14" s="26" t="s">
        <v>388</v>
      </c>
      <c r="E14" s="28" t="s">
        <v>374</v>
      </c>
      <c r="F14" s="29">
        <v>4</v>
      </c>
      <c r="G14" s="20">
        <v>9000</v>
      </c>
      <c r="H14" s="30">
        <v>36000</v>
      </c>
    </row>
    <row r="15" ht="21" customHeight="1" spans="1:8">
      <c r="A15" s="25" t="s">
        <v>425</v>
      </c>
      <c r="B15" s="26" t="s">
        <v>389</v>
      </c>
      <c r="C15" s="26" t="str">
        <f>"A05010204"&amp;"  "&amp;"茶几"</f>
        <v>A05010204  茶几</v>
      </c>
      <c r="D15" s="26" t="s">
        <v>389</v>
      </c>
      <c r="E15" s="28" t="s">
        <v>382</v>
      </c>
      <c r="F15" s="29">
        <v>3</v>
      </c>
      <c r="G15" s="20">
        <v>1000</v>
      </c>
      <c r="H15" s="30">
        <v>3000</v>
      </c>
    </row>
    <row r="16" ht="21" customHeight="1" spans="1:8">
      <c r="A16" s="25" t="s">
        <v>425</v>
      </c>
      <c r="B16" s="26" t="s">
        <v>390</v>
      </c>
      <c r="C16" s="26" t="str">
        <f>"A05040101"&amp;"  "&amp;"复印纸"</f>
        <v>A05040101  复印纸</v>
      </c>
      <c r="D16" s="26" t="s">
        <v>390</v>
      </c>
      <c r="E16" s="28" t="s">
        <v>391</v>
      </c>
      <c r="F16" s="29">
        <v>300</v>
      </c>
      <c r="G16" s="20">
        <v>200</v>
      </c>
      <c r="H16" s="30">
        <v>60000</v>
      </c>
    </row>
    <row r="17" ht="21" customHeight="1" spans="1:8">
      <c r="A17" s="25" t="s">
        <v>425</v>
      </c>
      <c r="B17" s="26" t="s">
        <v>392</v>
      </c>
      <c r="C17" s="26" t="str">
        <f>"A05010401"&amp;"  "&amp;"三人沙发"</f>
        <v>A05010401  三人沙发</v>
      </c>
      <c r="D17" s="26" t="s">
        <v>392</v>
      </c>
      <c r="E17" s="28" t="s">
        <v>393</v>
      </c>
      <c r="F17" s="29">
        <v>5</v>
      </c>
      <c r="G17" s="20">
        <v>2000</v>
      </c>
      <c r="H17" s="30">
        <v>10000</v>
      </c>
    </row>
    <row r="18" ht="21" customHeight="1" spans="1:8">
      <c r="A18" s="25" t="s">
        <v>425</v>
      </c>
      <c r="B18" s="26" t="s">
        <v>394</v>
      </c>
      <c r="C18" s="26" t="str">
        <f>"A02021301"&amp;"  "&amp;"碎纸机"</f>
        <v>A02021301  碎纸机</v>
      </c>
      <c r="D18" s="26" t="s">
        <v>394</v>
      </c>
      <c r="E18" s="28" t="s">
        <v>380</v>
      </c>
      <c r="F18" s="29">
        <v>4</v>
      </c>
      <c r="G18" s="20">
        <v>1000</v>
      </c>
      <c r="H18" s="30">
        <v>4000</v>
      </c>
    </row>
  </sheetData>
  <mergeCells count="8">
    <mergeCell ref="A2:H2"/>
    <mergeCell ref="A3:C3"/>
    <mergeCell ref="F4:H4"/>
    <mergeCell ref="A4:A5"/>
    <mergeCell ref="B4:B5"/>
    <mergeCell ref="C4:C5"/>
    <mergeCell ref="D4:D5"/>
    <mergeCell ref="E4:E5"/>
  </mergeCells>
  <pageMargins left="0.511805555555556" right="0.196527777777778" top="1" bottom="1" header="0.5" footer="0.5"/>
  <pageSetup paperSize="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2" sqref="A2:K2"/>
    </sheetView>
  </sheetViews>
  <sheetFormatPr defaultColWidth="8.85" defaultRowHeight="15" customHeight="1"/>
  <cols>
    <col min="1" max="1" width="13.4416666666667" customWidth="1"/>
    <col min="2" max="2" width="9.44166666666667" customWidth="1"/>
    <col min="3" max="3" width="10.225" customWidth="1"/>
    <col min="4" max="4" width="12.8916666666667" customWidth="1"/>
    <col min="5" max="5" width="14" customWidth="1"/>
    <col min="6" max="6" width="14.1083333333333" customWidth="1"/>
    <col min="7" max="7" width="13.3333333333333" customWidth="1"/>
    <col min="8" max="8" width="6.10833333333333" customWidth="1"/>
    <col min="9" max="9" width="14.275" customWidth="1"/>
    <col min="10" max="10" width="11.225" customWidth="1"/>
    <col min="11" max="11" width="14.0583333333333" customWidth="1"/>
  </cols>
  <sheetData>
    <row r="1" ht="18.75" customHeight="1" spans="1:11">
      <c r="A1" s="2"/>
      <c r="B1" s="2"/>
      <c r="C1" s="2"/>
      <c r="D1" s="2"/>
      <c r="E1" s="2"/>
      <c r="F1" s="2"/>
      <c r="G1" s="2"/>
      <c r="H1" s="10"/>
      <c r="I1" s="10"/>
      <c r="J1" s="10"/>
      <c r="K1" s="11" t="s">
        <v>426</v>
      </c>
    </row>
    <row r="2" ht="45" customHeight="1" spans="1:11">
      <c r="A2" s="3" t="s">
        <v>427</v>
      </c>
      <c r="B2" s="3"/>
      <c r="C2" s="3"/>
      <c r="D2" s="3"/>
      <c r="E2" s="3"/>
      <c r="F2" s="3"/>
      <c r="G2" s="3"/>
      <c r="H2" s="3"/>
      <c r="I2" s="3"/>
      <c r="J2" s="3"/>
      <c r="K2" s="3"/>
    </row>
    <row r="3" s="1" customFormat="1" ht="24" customHeight="1" spans="1:11">
      <c r="A3" s="4" t="s">
        <v>2</v>
      </c>
      <c r="B3" s="4"/>
      <c r="C3" s="4"/>
      <c r="D3" s="4"/>
      <c r="E3" s="4"/>
      <c r="F3" s="4"/>
      <c r="G3" s="4"/>
      <c r="H3" s="12"/>
      <c r="I3" s="12"/>
      <c r="J3" s="12"/>
      <c r="K3" s="12" t="s">
        <v>30</v>
      </c>
    </row>
    <row r="4" ht="18.75" customHeight="1" spans="1:11">
      <c r="A4" s="14" t="s">
        <v>224</v>
      </c>
      <c r="B4" s="14" t="s">
        <v>145</v>
      </c>
      <c r="C4" s="14" t="s">
        <v>225</v>
      </c>
      <c r="D4" s="14" t="s">
        <v>146</v>
      </c>
      <c r="E4" s="14" t="s">
        <v>147</v>
      </c>
      <c r="F4" s="14" t="s">
        <v>226</v>
      </c>
      <c r="G4" s="14" t="s">
        <v>149</v>
      </c>
      <c r="H4" s="14" t="s">
        <v>33</v>
      </c>
      <c r="I4" s="14" t="s">
        <v>428</v>
      </c>
      <c r="J4" s="14"/>
      <c r="K4" s="14"/>
    </row>
    <row r="5" ht="18.75" customHeight="1" spans="1:11">
      <c r="A5" s="14"/>
      <c r="B5" s="14"/>
      <c r="C5" s="14"/>
      <c r="D5" s="14"/>
      <c r="E5" s="14"/>
      <c r="F5" s="14"/>
      <c r="G5" s="14"/>
      <c r="H5" s="14"/>
      <c r="I5" s="14" t="s">
        <v>36</v>
      </c>
      <c r="J5" s="14" t="s">
        <v>37</v>
      </c>
      <c r="K5" s="14" t="s">
        <v>38</v>
      </c>
    </row>
    <row r="6" ht="22.65" customHeight="1" spans="1:11">
      <c r="A6" s="14"/>
      <c r="B6" s="14"/>
      <c r="C6" s="14"/>
      <c r="D6" s="14"/>
      <c r="E6" s="14"/>
      <c r="F6" s="14"/>
      <c r="G6" s="14"/>
      <c r="H6" s="14"/>
      <c r="I6" s="14"/>
      <c r="J6" s="14"/>
      <c r="K6" s="14"/>
    </row>
    <row r="7" ht="18.75" customHeight="1" spans="1:11">
      <c r="A7" s="15" t="s">
        <v>47</v>
      </c>
      <c r="B7" s="15">
        <v>2</v>
      </c>
      <c r="C7" s="15">
        <v>3</v>
      </c>
      <c r="D7" s="15">
        <v>4</v>
      </c>
      <c r="E7" s="15">
        <v>5</v>
      </c>
      <c r="F7" s="15">
        <v>6</v>
      </c>
      <c r="G7" s="15">
        <v>7</v>
      </c>
      <c r="H7" s="15">
        <v>8</v>
      </c>
      <c r="I7" s="15">
        <v>9</v>
      </c>
      <c r="J7" s="15">
        <v>10</v>
      </c>
      <c r="K7" s="15">
        <v>11</v>
      </c>
    </row>
    <row r="8" ht="20.25" customHeight="1" spans="1:11">
      <c r="A8" s="16"/>
      <c r="B8" s="17"/>
      <c r="C8" s="16"/>
      <c r="D8" s="16"/>
      <c r="E8" s="16"/>
      <c r="F8" s="16"/>
      <c r="G8" s="16"/>
      <c r="H8" s="20"/>
      <c r="I8" s="20"/>
      <c r="J8" s="20"/>
      <c r="K8" s="20"/>
    </row>
    <row r="9" ht="20.25" customHeight="1" spans="1:11">
      <c r="A9" s="16"/>
      <c r="B9" s="17"/>
      <c r="C9" s="16"/>
      <c r="D9" s="16"/>
      <c r="E9" s="16"/>
      <c r="F9" s="16"/>
      <c r="G9" s="16"/>
      <c r="H9" s="20"/>
      <c r="I9" s="20"/>
      <c r="J9" s="20"/>
      <c r="K9" s="20"/>
    </row>
    <row r="10" ht="20.25" customHeight="1" spans="1:11">
      <c r="A10" s="18" t="s">
        <v>33</v>
      </c>
      <c r="B10" s="18"/>
      <c r="C10" s="18"/>
      <c r="D10" s="18"/>
      <c r="E10" s="18"/>
      <c r="F10" s="18"/>
      <c r="G10" s="18"/>
      <c r="H10" s="20"/>
      <c r="I10" s="20"/>
      <c r="J10" s="20"/>
      <c r="K10" s="20"/>
    </row>
    <row r="11" ht="24" customHeight="1" spans="1:6">
      <c r="A11" s="19" t="s">
        <v>429</v>
      </c>
      <c r="B11" s="19"/>
      <c r="C11" s="19"/>
      <c r="D11" s="19"/>
      <c r="E11" s="19"/>
      <c r="F11" s="19"/>
    </row>
  </sheetData>
  <mergeCells count="16">
    <mergeCell ref="A2:K2"/>
    <mergeCell ref="A3:G3"/>
    <mergeCell ref="I4:K4"/>
    <mergeCell ref="A10:G10"/>
    <mergeCell ref="A11:F11"/>
    <mergeCell ref="A4:A6"/>
    <mergeCell ref="B4:B6"/>
    <mergeCell ref="C4:C6"/>
    <mergeCell ref="D4:D6"/>
    <mergeCell ref="E4:E6"/>
    <mergeCell ref="F4:F6"/>
    <mergeCell ref="G4:G6"/>
    <mergeCell ref="H4:H6"/>
    <mergeCell ref="I5:I6"/>
    <mergeCell ref="J5:J6"/>
    <mergeCell ref="K5:K6"/>
  </mergeCells>
  <pageMargins left="0.432638888888889" right="0.275" top="1" bottom="1" header="0.5" footer="0.5"/>
  <pageSetup paperSize="1"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C8" sqref="C8"/>
    </sheetView>
  </sheetViews>
  <sheetFormatPr defaultColWidth="8.85" defaultRowHeight="15" customHeight="1" outlineLevelCol="6"/>
  <cols>
    <col min="1" max="1" width="27.8916666666667" customWidth="1"/>
    <col min="2" max="2" width="14.8916666666667" customWidth="1"/>
    <col min="3" max="3" width="37.5583333333333" customWidth="1"/>
    <col min="4" max="4" width="9" customWidth="1"/>
    <col min="5" max="5" width="17.1416666666667" customWidth="1"/>
    <col min="6" max="6" width="10.775" customWidth="1"/>
    <col min="7" max="7" width="10.6666666666667" customWidth="1"/>
  </cols>
  <sheetData>
    <row r="1" ht="18.75" customHeight="1" spans="1:7">
      <c r="A1" s="2"/>
      <c r="B1" s="2"/>
      <c r="C1" s="2"/>
      <c r="D1" s="2"/>
      <c r="E1" s="10"/>
      <c r="F1" s="11" t="s">
        <v>430</v>
      </c>
      <c r="G1" s="11"/>
    </row>
    <row r="2" ht="45" customHeight="1" spans="1:7">
      <c r="A2" s="3" t="s">
        <v>431</v>
      </c>
      <c r="B2" s="3"/>
      <c r="C2" s="3"/>
      <c r="D2" s="3"/>
      <c r="E2" s="3"/>
      <c r="F2" s="3"/>
      <c r="G2" s="3"/>
    </row>
    <row r="3" s="1" customFormat="1" ht="24.15" customHeight="1" spans="1:7">
      <c r="A3" s="4" t="s">
        <v>2</v>
      </c>
      <c r="B3" s="4"/>
      <c r="C3" s="4"/>
      <c r="D3" s="4"/>
      <c r="E3" s="12"/>
      <c r="F3" s="12"/>
      <c r="G3" s="12" t="s">
        <v>30</v>
      </c>
    </row>
    <row r="4" ht="18.75" customHeight="1" spans="1:7">
      <c r="A4" s="5" t="s">
        <v>225</v>
      </c>
      <c r="B4" s="5" t="s">
        <v>224</v>
      </c>
      <c r="C4" s="5" t="s">
        <v>145</v>
      </c>
      <c r="D4" s="5" t="s">
        <v>432</v>
      </c>
      <c r="E4" s="5" t="s">
        <v>36</v>
      </c>
      <c r="F4" s="5"/>
      <c r="G4" s="5"/>
    </row>
    <row r="5" ht="18.75" customHeight="1" spans="1:7">
      <c r="A5" s="5"/>
      <c r="B5" s="5"/>
      <c r="C5" s="5"/>
      <c r="D5" s="5"/>
      <c r="E5" s="5">
        <v>2026</v>
      </c>
      <c r="F5" s="5">
        <v>2027</v>
      </c>
      <c r="G5" s="5">
        <v>2028</v>
      </c>
    </row>
    <row r="6" ht="22.65" customHeight="1" spans="1:7">
      <c r="A6" s="5"/>
      <c r="B6" s="5"/>
      <c r="C6" s="5"/>
      <c r="D6" s="5"/>
      <c r="E6" s="5"/>
      <c r="F6" s="5"/>
      <c r="G6" s="5"/>
    </row>
    <row r="7" ht="18.75" customHeight="1" spans="1:7">
      <c r="A7" s="6" t="s">
        <v>47</v>
      </c>
      <c r="B7" s="6">
        <v>2</v>
      </c>
      <c r="C7" s="6">
        <v>3</v>
      </c>
      <c r="D7" s="6">
        <v>4</v>
      </c>
      <c r="E7" s="6">
        <v>5</v>
      </c>
      <c r="F7" s="6">
        <v>6</v>
      </c>
      <c r="G7" s="6">
        <v>7</v>
      </c>
    </row>
    <row r="8" ht="25" customHeight="1" spans="1:7">
      <c r="A8" s="7" t="s">
        <v>57</v>
      </c>
      <c r="B8" s="7" t="s">
        <v>230</v>
      </c>
      <c r="C8" s="8" t="s">
        <v>229</v>
      </c>
      <c r="D8" s="7" t="s">
        <v>433</v>
      </c>
      <c r="E8" s="13">
        <v>1500000</v>
      </c>
      <c r="F8" s="13"/>
      <c r="G8" s="13"/>
    </row>
    <row r="9" ht="25" customHeight="1" spans="1:7">
      <c r="A9" s="7" t="s">
        <v>57</v>
      </c>
      <c r="B9" s="7" t="s">
        <v>233</v>
      </c>
      <c r="C9" s="8" t="s">
        <v>232</v>
      </c>
      <c r="D9" s="7" t="s">
        <v>433</v>
      </c>
      <c r="E9" s="13">
        <v>50000</v>
      </c>
      <c r="F9" s="13"/>
      <c r="G9" s="13"/>
    </row>
    <row r="10" ht="25" customHeight="1" spans="1:7">
      <c r="A10" s="7" t="s">
        <v>57</v>
      </c>
      <c r="B10" s="7" t="s">
        <v>233</v>
      </c>
      <c r="C10" s="8" t="s">
        <v>235</v>
      </c>
      <c r="D10" s="7" t="s">
        <v>433</v>
      </c>
      <c r="E10" s="13">
        <v>30000</v>
      </c>
      <c r="F10" s="13"/>
      <c r="G10" s="13"/>
    </row>
    <row r="11" ht="25" customHeight="1" spans="1:7">
      <c r="A11" s="7" t="s">
        <v>57</v>
      </c>
      <c r="B11" s="7" t="s">
        <v>233</v>
      </c>
      <c r="C11" s="8" t="s">
        <v>239</v>
      </c>
      <c r="D11" s="7" t="s">
        <v>433</v>
      </c>
      <c r="E11" s="13">
        <v>100000</v>
      </c>
      <c r="F11" s="13"/>
      <c r="G11" s="13"/>
    </row>
    <row r="12" ht="25" customHeight="1" spans="1:7">
      <c r="A12" s="7" t="s">
        <v>57</v>
      </c>
      <c r="B12" s="7" t="s">
        <v>242</v>
      </c>
      <c r="C12" s="8" t="s">
        <v>241</v>
      </c>
      <c r="D12" s="7" t="s">
        <v>433</v>
      </c>
      <c r="E12" s="13">
        <v>8736</v>
      </c>
      <c r="F12" s="13"/>
      <c r="G12" s="13"/>
    </row>
    <row r="13" ht="40" customHeight="1" spans="1:7">
      <c r="A13" s="7" t="s">
        <v>57</v>
      </c>
      <c r="B13" s="7" t="s">
        <v>242</v>
      </c>
      <c r="C13" s="8" t="s">
        <v>246</v>
      </c>
      <c r="D13" s="7" t="s">
        <v>433</v>
      </c>
      <c r="E13" s="13">
        <v>100000</v>
      </c>
      <c r="F13" s="13"/>
      <c r="G13" s="13"/>
    </row>
    <row r="14" ht="20.25" customHeight="1" spans="1:7">
      <c r="A14" s="9" t="s">
        <v>33</v>
      </c>
      <c r="B14" s="9"/>
      <c r="C14" s="9"/>
      <c r="D14" s="9"/>
      <c r="E14" s="13">
        <v>1788736</v>
      </c>
      <c r="F14" s="13"/>
      <c r="G14" s="13"/>
    </row>
  </sheetData>
  <mergeCells count="12">
    <mergeCell ref="F1:G1"/>
    <mergeCell ref="A2:G2"/>
    <mergeCell ref="A3:D3"/>
    <mergeCell ref="E4:G4"/>
    <mergeCell ref="A14:D14"/>
    <mergeCell ref="A4:A6"/>
    <mergeCell ref="B4:B6"/>
    <mergeCell ref="C4:C6"/>
    <mergeCell ref="D4:D6"/>
    <mergeCell ref="E5:E6"/>
    <mergeCell ref="F5:F6"/>
    <mergeCell ref="G5:G6"/>
  </mergeCells>
  <pageMargins left="0.629861111111111" right="0.314583333333333" top="1" bottom="1" header="0.5" footer="0.5"/>
  <pageSetup paperSize="1"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S3" sqref="S3"/>
    </sheetView>
  </sheetViews>
  <sheetFormatPr defaultColWidth="8.85" defaultRowHeight="15" customHeight="1"/>
  <cols>
    <col min="1" max="1" width="10.225" customWidth="1"/>
    <col min="2" max="2" width="33.8916666666667" customWidth="1"/>
    <col min="3" max="3" width="14.6666666666667" customWidth="1"/>
    <col min="4" max="5" width="14.775" customWidth="1"/>
    <col min="6" max="6" width="5" customWidth="1"/>
    <col min="7" max="7" width="5.44166666666667" customWidth="1"/>
    <col min="8" max="8" width="5" customWidth="1"/>
    <col min="9" max="9" width="9.775" customWidth="1"/>
    <col min="10" max="10" width="5.55833333333333" customWidth="1"/>
    <col min="11" max="11" width="4.89166666666667" customWidth="1"/>
    <col min="12" max="12" width="5" customWidth="1"/>
    <col min="13" max="13" width="5.55833333333333" customWidth="1"/>
    <col min="14" max="14" width="10.1083333333333" customWidth="1"/>
    <col min="15" max="15" width="5.44166666666667" customWidth="1"/>
    <col min="16" max="16" width="5.33333333333333" customWidth="1"/>
    <col min="17" max="17" width="6.10833333333333" customWidth="1"/>
    <col min="18" max="18" width="5" customWidth="1"/>
    <col min="19" max="19" width="5.33333333333333" customWidth="1"/>
  </cols>
  <sheetData>
    <row r="1" ht="18.75" customHeight="1" spans="1:19">
      <c r="A1" s="2"/>
      <c r="B1" s="2"/>
      <c r="C1" s="2"/>
      <c r="D1" s="2"/>
      <c r="E1" s="2"/>
      <c r="F1" s="2"/>
      <c r="G1" s="2"/>
      <c r="H1" s="2"/>
      <c r="I1" s="10"/>
      <c r="J1" s="10"/>
      <c r="K1" s="10"/>
      <c r="L1" s="10"/>
      <c r="M1" s="10"/>
      <c r="N1" s="10"/>
      <c r="O1" s="10"/>
      <c r="P1" s="10"/>
      <c r="Q1" s="11"/>
      <c r="R1" s="11"/>
      <c r="S1" s="11" t="s">
        <v>28</v>
      </c>
    </row>
    <row r="2" ht="37.5" customHeight="1" spans="1:19">
      <c r="A2" s="3" t="s">
        <v>29</v>
      </c>
      <c r="B2" s="3"/>
      <c r="C2" s="3"/>
      <c r="D2" s="3"/>
      <c r="E2" s="3"/>
      <c r="F2" s="3"/>
      <c r="G2" s="3"/>
      <c r="H2" s="3"/>
      <c r="I2" s="3"/>
      <c r="J2" s="3"/>
      <c r="K2" s="3"/>
      <c r="L2" s="3"/>
      <c r="M2" s="3"/>
      <c r="N2" s="3"/>
      <c r="O2" s="3"/>
      <c r="P2" s="3"/>
      <c r="Q2" s="3"/>
      <c r="R2" s="3"/>
      <c r="S2" s="3"/>
    </row>
    <row r="3" s="1" customFormat="1" ht="24" customHeight="1" spans="1:19">
      <c r="A3" s="4" t="s">
        <v>2</v>
      </c>
      <c r="B3" s="4"/>
      <c r="C3" s="4"/>
      <c r="D3" s="4"/>
      <c r="E3" s="62"/>
      <c r="F3" s="62"/>
      <c r="G3" s="62"/>
      <c r="H3" s="62"/>
      <c r="I3" s="12"/>
      <c r="J3" s="12"/>
      <c r="K3" s="12"/>
      <c r="L3" s="12"/>
      <c r="M3" s="12"/>
      <c r="N3" s="12"/>
      <c r="O3" s="12"/>
      <c r="P3" s="12"/>
      <c r="Q3" s="12"/>
      <c r="R3" s="12"/>
      <c r="S3" s="12" t="s">
        <v>30</v>
      </c>
    </row>
    <row r="4" ht="18.75" customHeight="1" spans="1:19">
      <c r="A4" s="14" t="s">
        <v>31</v>
      </c>
      <c r="B4" s="93" t="s">
        <v>32</v>
      </c>
      <c r="C4" s="93" t="s">
        <v>33</v>
      </c>
      <c r="D4" s="93" t="s">
        <v>34</v>
      </c>
      <c r="E4" s="93"/>
      <c r="F4" s="93"/>
      <c r="G4" s="93"/>
      <c r="H4" s="93"/>
      <c r="I4" s="93"/>
      <c r="J4" s="99"/>
      <c r="K4" s="99"/>
      <c r="L4" s="99"/>
      <c r="M4" s="99"/>
      <c r="N4" s="99"/>
      <c r="O4" s="93" t="s">
        <v>21</v>
      </c>
      <c r="P4" s="93"/>
      <c r="Q4" s="93"/>
      <c r="R4" s="93"/>
      <c r="S4" s="93"/>
    </row>
    <row r="5" ht="18.75" customHeight="1" spans="1:19">
      <c r="A5" s="14"/>
      <c r="B5" s="93"/>
      <c r="C5" s="93"/>
      <c r="D5" s="94" t="s">
        <v>35</v>
      </c>
      <c r="E5" s="94" t="s">
        <v>36</v>
      </c>
      <c r="F5" s="94" t="s">
        <v>37</v>
      </c>
      <c r="G5" s="94" t="s">
        <v>38</v>
      </c>
      <c r="H5" s="94" t="s">
        <v>39</v>
      </c>
      <c r="I5" s="94" t="s">
        <v>40</v>
      </c>
      <c r="J5" s="100"/>
      <c r="K5" s="100"/>
      <c r="L5" s="100"/>
      <c r="M5" s="100"/>
      <c r="N5" s="100"/>
      <c r="O5" s="94" t="s">
        <v>35</v>
      </c>
      <c r="P5" s="94" t="s">
        <v>36</v>
      </c>
      <c r="Q5" s="94" t="s">
        <v>37</v>
      </c>
      <c r="R5" s="94" t="s">
        <v>38</v>
      </c>
      <c r="S5" s="94" t="s">
        <v>41</v>
      </c>
    </row>
    <row r="6" ht="65" customHeight="1" spans="1:19">
      <c r="A6" s="14"/>
      <c r="B6" s="93"/>
      <c r="C6" s="93"/>
      <c r="D6" s="94"/>
      <c r="E6" s="94"/>
      <c r="F6" s="94"/>
      <c r="G6" s="94"/>
      <c r="H6" s="94"/>
      <c r="I6" s="94" t="s">
        <v>35</v>
      </c>
      <c r="J6" s="94" t="s">
        <v>42</v>
      </c>
      <c r="K6" s="94" t="s">
        <v>43</v>
      </c>
      <c r="L6" s="94" t="s">
        <v>44</v>
      </c>
      <c r="M6" s="94" t="s">
        <v>45</v>
      </c>
      <c r="N6" s="94" t="s">
        <v>46</v>
      </c>
      <c r="O6" s="94"/>
      <c r="P6" s="94"/>
      <c r="Q6" s="94"/>
      <c r="R6" s="94"/>
      <c r="S6" s="94"/>
    </row>
    <row r="7" ht="31" customHeight="1" spans="1:19">
      <c r="A7" s="95" t="s">
        <v>47</v>
      </c>
      <c r="B7" s="15" t="s">
        <v>48</v>
      </c>
      <c r="C7" s="15" t="s">
        <v>49</v>
      </c>
      <c r="D7" s="15" t="s">
        <v>50</v>
      </c>
      <c r="E7" s="95" t="s">
        <v>51</v>
      </c>
      <c r="F7" s="15" t="s">
        <v>52</v>
      </c>
      <c r="G7" s="15" t="s">
        <v>53</v>
      </c>
      <c r="H7" s="95" t="s">
        <v>54</v>
      </c>
      <c r="I7" s="15" t="s">
        <v>55</v>
      </c>
      <c r="J7" s="15">
        <v>10</v>
      </c>
      <c r="K7" s="15">
        <v>11</v>
      </c>
      <c r="L7" s="15">
        <v>12</v>
      </c>
      <c r="M7" s="15">
        <v>13</v>
      </c>
      <c r="N7" s="15">
        <v>14</v>
      </c>
      <c r="O7" s="15">
        <v>15</v>
      </c>
      <c r="P7" s="15">
        <v>16</v>
      </c>
      <c r="Q7" s="15">
        <v>17</v>
      </c>
      <c r="R7" s="15">
        <v>18</v>
      </c>
      <c r="S7" s="15">
        <v>19</v>
      </c>
    </row>
    <row r="8" ht="31" customHeight="1" spans="1:19">
      <c r="A8" s="96" t="s">
        <v>56</v>
      </c>
      <c r="B8" s="96" t="s">
        <v>57</v>
      </c>
      <c r="C8" s="97">
        <v>22163175.97</v>
      </c>
      <c r="D8" s="97">
        <v>22160175.97</v>
      </c>
      <c r="E8" s="97">
        <v>22160175.97</v>
      </c>
      <c r="F8" s="97"/>
      <c r="G8" s="97"/>
      <c r="H8" s="97"/>
      <c r="I8" s="97">
        <v>3000</v>
      </c>
      <c r="J8" s="97"/>
      <c r="K8" s="97"/>
      <c r="L8" s="97"/>
      <c r="M8" s="97"/>
      <c r="N8" s="97">
        <v>3000</v>
      </c>
      <c r="O8" s="97"/>
      <c r="P8" s="97"/>
      <c r="Q8" s="97"/>
      <c r="R8" s="97"/>
      <c r="S8" s="97"/>
    </row>
    <row r="9" ht="31" customHeight="1" spans="1:19">
      <c r="A9" s="98" t="s">
        <v>58</v>
      </c>
      <c r="B9" s="98" t="s">
        <v>57</v>
      </c>
      <c r="C9" s="97">
        <v>22163175.97</v>
      </c>
      <c r="D9" s="97">
        <v>22160175.97</v>
      </c>
      <c r="E9" s="97">
        <v>22160175.97</v>
      </c>
      <c r="F9" s="97"/>
      <c r="G9" s="97"/>
      <c r="H9" s="97"/>
      <c r="I9" s="97">
        <v>3000</v>
      </c>
      <c r="J9" s="97"/>
      <c r="K9" s="97"/>
      <c r="L9" s="97"/>
      <c r="M9" s="97"/>
      <c r="N9" s="97">
        <v>3000</v>
      </c>
      <c r="O9" s="101"/>
      <c r="P9" s="101"/>
      <c r="Q9" s="101"/>
      <c r="R9" s="101"/>
      <c r="S9" s="101"/>
    </row>
    <row r="10" ht="31" customHeight="1" spans="1:19">
      <c r="A10" s="59" t="s">
        <v>33</v>
      </c>
      <c r="B10" s="59"/>
      <c r="C10" s="97">
        <v>22163175.97</v>
      </c>
      <c r="D10" s="97">
        <v>22160175.97</v>
      </c>
      <c r="E10" s="97">
        <v>22160175.97</v>
      </c>
      <c r="F10" s="97"/>
      <c r="G10" s="97"/>
      <c r="H10" s="97"/>
      <c r="I10" s="97">
        <v>3000</v>
      </c>
      <c r="J10" s="97"/>
      <c r="K10" s="97"/>
      <c r="L10" s="97"/>
      <c r="M10" s="97"/>
      <c r="N10" s="97">
        <v>3000</v>
      </c>
      <c r="O10" s="97"/>
      <c r="P10" s="97"/>
      <c r="Q10" s="97"/>
      <c r="R10" s="97"/>
      <c r="S10" s="9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393055555555556" right="0.118055555555556" top="1.29861111111111" bottom="1" header="0.904861111111111" footer="0.5"/>
  <pageSetup paperSize="1" scale="75"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topLeftCell="A8" workbookViewId="0">
      <selection activeCell="F28" sqref="F28:J28"/>
    </sheetView>
  </sheetViews>
  <sheetFormatPr defaultColWidth="8.85" defaultRowHeight="15" customHeight="1"/>
  <cols>
    <col min="1" max="1" width="13.6666666666667" customWidth="1"/>
    <col min="2" max="2" width="25.775" customWidth="1"/>
    <col min="3" max="3" width="14.775" customWidth="1"/>
    <col min="4" max="5" width="14.5583333333333" customWidth="1"/>
    <col min="6" max="6" width="11.775" customWidth="1"/>
    <col min="7" max="7" width="5" customWidth="1"/>
    <col min="8" max="8" width="5.55833333333333" customWidth="1"/>
    <col min="9" max="9" width="5.89166666666667" customWidth="1"/>
    <col min="10" max="10" width="9.89166666666667" customWidth="1"/>
    <col min="11" max="11" width="5" customWidth="1"/>
    <col min="12" max="12" width="6.44166666666667" customWidth="1"/>
    <col min="13" max="13" width="5.44166666666667" customWidth="1"/>
    <col min="14" max="14" width="6.66666666666667" customWidth="1"/>
    <col min="15" max="15" width="12.9083333333333" customWidth="1"/>
  </cols>
  <sheetData>
    <row r="1" ht="18.75" customHeight="1" spans="1:15">
      <c r="A1" s="2"/>
      <c r="B1" s="2"/>
      <c r="C1" s="2"/>
      <c r="D1" s="2"/>
      <c r="E1" s="2"/>
      <c r="F1" s="2"/>
      <c r="G1" s="2"/>
      <c r="H1" s="2"/>
      <c r="I1" s="2"/>
      <c r="J1" s="10"/>
      <c r="K1" s="10"/>
      <c r="L1" s="10"/>
      <c r="M1" s="10"/>
      <c r="N1" s="10"/>
      <c r="O1" s="11" t="s">
        <v>59</v>
      </c>
    </row>
    <row r="2" ht="37.5" customHeight="1" spans="1:15">
      <c r="A2" s="3" t="s">
        <v>60</v>
      </c>
      <c r="B2" s="3"/>
      <c r="C2" s="3"/>
      <c r="D2" s="3"/>
      <c r="E2" s="3"/>
      <c r="F2" s="3"/>
      <c r="G2" s="3"/>
      <c r="H2" s="3"/>
      <c r="I2" s="3"/>
      <c r="J2" s="3"/>
      <c r="K2" s="64"/>
      <c r="L2" s="64"/>
      <c r="M2" s="64"/>
      <c r="N2" s="64"/>
      <c r="O2" s="64"/>
    </row>
    <row r="3" s="1" customFormat="1" ht="23" customHeight="1" spans="1:15">
      <c r="A3" s="48" t="s">
        <v>2</v>
      </c>
      <c r="B3" s="48"/>
      <c r="C3" s="48"/>
      <c r="D3" s="48"/>
      <c r="E3" s="48"/>
      <c r="F3" s="48"/>
      <c r="G3" s="48"/>
      <c r="H3" s="48"/>
      <c r="I3" s="48"/>
      <c r="J3" s="11"/>
      <c r="K3" s="11"/>
      <c r="L3" s="11"/>
      <c r="M3" s="11"/>
      <c r="N3" s="11"/>
      <c r="O3" s="11" t="s">
        <v>30</v>
      </c>
    </row>
    <row r="4" s="90" customFormat="1" ht="32" customHeight="1" spans="1:15">
      <c r="A4" s="91" t="s">
        <v>61</v>
      </c>
      <c r="B4" s="91" t="s">
        <v>62</v>
      </c>
      <c r="C4" s="92" t="s">
        <v>33</v>
      </c>
      <c r="D4" s="92" t="s">
        <v>36</v>
      </c>
      <c r="E4" s="92"/>
      <c r="F4" s="92"/>
      <c r="G4" s="91" t="s">
        <v>37</v>
      </c>
      <c r="H4" s="91" t="s">
        <v>38</v>
      </c>
      <c r="I4" s="91" t="s">
        <v>63</v>
      </c>
      <c r="J4" s="91" t="s">
        <v>64</v>
      </c>
      <c r="K4" s="91"/>
      <c r="L4" s="91"/>
      <c r="M4" s="91"/>
      <c r="N4" s="91"/>
      <c r="O4" s="91"/>
    </row>
    <row r="5" s="90" customFormat="1" ht="45" customHeight="1" spans="1:15">
      <c r="A5" s="91"/>
      <c r="B5" s="91"/>
      <c r="C5" s="92"/>
      <c r="D5" s="92" t="s">
        <v>35</v>
      </c>
      <c r="E5" s="92" t="s">
        <v>65</v>
      </c>
      <c r="F5" s="92" t="s">
        <v>66</v>
      </c>
      <c r="G5" s="91"/>
      <c r="H5" s="91"/>
      <c r="I5" s="91"/>
      <c r="J5" s="91" t="s">
        <v>35</v>
      </c>
      <c r="K5" s="91" t="s">
        <v>67</v>
      </c>
      <c r="L5" s="91" t="s">
        <v>68</v>
      </c>
      <c r="M5" s="91" t="s">
        <v>69</v>
      </c>
      <c r="N5" s="91" t="s">
        <v>70</v>
      </c>
      <c r="O5" s="91" t="s">
        <v>71</v>
      </c>
    </row>
    <row r="6" s="90" customFormat="1" ht="18.75" customHeight="1" spans="1:15">
      <c r="A6" s="92" t="s">
        <v>47</v>
      </c>
      <c r="B6" s="92" t="s">
        <v>48</v>
      </c>
      <c r="C6" s="92" t="s">
        <v>49</v>
      </c>
      <c r="D6" s="92" t="s">
        <v>50</v>
      </c>
      <c r="E6" s="92" t="s">
        <v>51</v>
      </c>
      <c r="F6" s="92" t="s">
        <v>52</v>
      </c>
      <c r="G6" s="92" t="s">
        <v>53</v>
      </c>
      <c r="H6" s="92" t="s">
        <v>54</v>
      </c>
      <c r="I6" s="92" t="s">
        <v>55</v>
      </c>
      <c r="J6" s="92" t="s">
        <v>72</v>
      </c>
      <c r="K6" s="92">
        <v>11</v>
      </c>
      <c r="L6" s="92">
        <v>12</v>
      </c>
      <c r="M6" s="92">
        <v>13</v>
      </c>
      <c r="N6" s="92">
        <v>14</v>
      </c>
      <c r="O6" s="92">
        <v>15</v>
      </c>
    </row>
    <row r="7" s="65" customFormat="1" ht="20.25" customHeight="1" spans="1:15">
      <c r="A7" s="17" t="s">
        <v>73</v>
      </c>
      <c r="B7" s="17" t="s">
        <v>74</v>
      </c>
      <c r="C7" s="20">
        <v>17488593.62</v>
      </c>
      <c r="D7" s="20">
        <v>17485593.62</v>
      </c>
      <c r="E7" s="20">
        <v>15705593.62</v>
      </c>
      <c r="F7" s="20">
        <v>1780000</v>
      </c>
      <c r="G7" s="20"/>
      <c r="H7" s="20"/>
      <c r="I7" s="20"/>
      <c r="J7" s="20">
        <v>3000</v>
      </c>
      <c r="K7" s="20"/>
      <c r="L7" s="20"/>
      <c r="M7" s="20"/>
      <c r="N7" s="20"/>
      <c r="O7" s="20">
        <v>3000</v>
      </c>
    </row>
    <row r="8" s="65" customFormat="1" ht="20.25" customHeight="1" spans="1:15">
      <c r="A8" s="81" t="s">
        <v>75</v>
      </c>
      <c r="B8" s="81" t="s">
        <v>76</v>
      </c>
      <c r="C8" s="20">
        <v>17488593.62</v>
      </c>
      <c r="D8" s="20">
        <v>17485593.62</v>
      </c>
      <c r="E8" s="20">
        <v>15705593.62</v>
      </c>
      <c r="F8" s="20">
        <v>1780000</v>
      </c>
      <c r="G8" s="20"/>
      <c r="H8" s="20"/>
      <c r="I8" s="20"/>
      <c r="J8" s="20">
        <v>3000</v>
      </c>
      <c r="K8" s="20"/>
      <c r="L8" s="20"/>
      <c r="M8" s="20"/>
      <c r="N8" s="20"/>
      <c r="O8" s="20">
        <v>3000</v>
      </c>
    </row>
    <row r="9" s="65" customFormat="1" ht="20.25" customHeight="1" spans="1:15">
      <c r="A9" s="82" t="s">
        <v>77</v>
      </c>
      <c r="B9" s="82" t="s">
        <v>78</v>
      </c>
      <c r="C9" s="20">
        <v>15705593.62</v>
      </c>
      <c r="D9" s="20">
        <v>15705593.62</v>
      </c>
      <c r="E9" s="20">
        <v>15705593.62</v>
      </c>
      <c r="F9" s="20"/>
      <c r="G9" s="20"/>
      <c r="H9" s="20"/>
      <c r="I9" s="20"/>
      <c r="J9" s="20"/>
      <c r="K9" s="20"/>
      <c r="L9" s="20"/>
      <c r="M9" s="20"/>
      <c r="N9" s="20"/>
      <c r="O9" s="20"/>
    </row>
    <row r="10" s="65" customFormat="1" ht="20.25" customHeight="1" spans="1:15">
      <c r="A10" s="82" t="s">
        <v>79</v>
      </c>
      <c r="B10" s="82" t="s">
        <v>80</v>
      </c>
      <c r="C10" s="20">
        <v>133000</v>
      </c>
      <c r="D10" s="20">
        <v>130000</v>
      </c>
      <c r="E10" s="20"/>
      <c r="F10" s="20">
        <v>130000</v>
      </c>
      <c r="G10" s="20"/>
      <c r="H10" s="20"/>
      <c r="I10" s="20"/>
      <c r="J10" s="20">
        <v>3000</v>
      </c>
      <c r="K10" s="20"/>
      <c r="L10" s="20"/>
      <c r="M10" s="20"/>
      <c r="N10" s="20"/>
      <c r="O10" s="20">
        <v>3000</v>
      </c>
    </row>
    <row r="11" s="65" customFormat="1" ht="20.25" customHeight="1" spans="1:15">
      <c r="A11" s="82" t="s">
        <v>81</v>
      </c>
      <c r="B11" s="82" t="s">
        <v>82</v>
      </c>
      <c r="C11" s="20">
        <v>100000</v>
      </c>
      <c r="D11" s="20">
        <v>100000</v>
      </c>
      <c r="E11" s="20"/>
      <c r="F11" s="20">
        <v>100000</v>
      </c>
      <c r="G11" s="20"/>
      <c r="H11" s="20"/>
      <c r="I11" s="20"/>
      <c r="J11" s="20"/>
      <c r="K11" s="20"/>
      <c r="L11" s="20"/>
      <c r="M11" s="20"/>
      <c r="N11" s="20"/>
      <c r="O11" s="20"/>
    </row>
    <row r="12" s="65" customFormat="1" ht="20.25" customHeight="1" spans="1:15">
      <c r="A12" s="82" t="s">
        <v>83</v>
      </c>
      <c r="B12" s="82" t="s">
        <v>84</v>
      </c>
      <c r="C12" s="20">
        <v>1550000</v>
      </c>
      <c r="D12" s="20">
        <v>1550000</v>
      </c>
      <c r="E12" s="20"/>
      <c r="F12" s="20">
        <v>1550000</v>
      </c>
      <c r="G12" s="20"/>
      <c r="H12" s="20"/>
      <c r="I12" s="20"/>
      <c r="J12" s="20"/>
      <c r="K12" s="20"/>
      <c r="L12" s="20"/>
      <c r="M12" s="20"/>
      <c r="N12" s="20"/>
      <c r="O12" s="20"/>
    </row>
    <row r="13" s="65" customFormat="1" ht="20.25" customHeight="1" spans="1:15">
      <c r="A13" s="17" t="s">
        <v>85</v>
      </c>
      <c r="B13" s="17" t="s">
        <v>86</v>
      </c>
      <c r="C13" s="20">
        <v>1692776.8</v>
      </c>
      <c r="D13" s="20">
        <v>1692776.8</v>
      </c>
      <c r="E13" s="20">
        <v>1684040.8</v>
      </c>
      <c r="F13" s="20">
        <v>8736</v>
      </c>
      <c r="G13" s="20"/>
      <c r="H13" s="20"/>
      <c r="I13" s="20"/>
      <c r="J13" s="20"/>
      <c r="K13" s="20"/>
      <c r="L13" s="20"/>
      <c r="M13" s="20"/>
      <c r="N13" s="20"/>
      <c r="O13" s="20"/>
    </row>
    <row r="14" s="65" customFormat="1" ht="20.25" customHeight="1" spans="1:15">
      <c r="A14" s="81" t="s">
        <v>87</v>
      </c>
      <c r="B14" s="81" t="s">
        <v>88</v>
      </c>
      <c r="C14" s="20">
        <v>1684040.8</v>
      </c>
      <c r="D14" s="20">
        <v>1684040.8</v>
      </c>
      <c r="E14" s="20">
        <v>1684040.8</v>
      </c>
      <c r="F14" s="20"/>
      <c r="G14" s="20"/>
      <c r="H14" s="20"/>
      <c r="I14" s="20"/>
      <c r="J14" s="20"/>
      <c r="K14" s="20"/>
      <c r="L14" s="20"/>
      <c r="M14" s="20"/>
      <c r="N14" s="20"/>
      <c r="O14" s="20"/>
    </row>
    <row r="15" s="65" customFormat="1" ht="32" customHeight="1" spans="1:15">
      <c r="A15" s="82" t="s">
        <v>89</v>
      </c>
      <c r="B15" s="82" t="s">
        <v>90</v>
      </c>
      <c r="C15" s="20">
        <v>1684040.8</v>
      </c>
      <c r="D15" s="20">
        <v>1684040.8</v>
      </c>
      <c r="E15" s="20">
        <v>1684040.8</v>
      </c>
      <c r="F15" s="20"/>
      <c r="G15" s="20"/>
      <c r="H15" s="20"/>
      <c r="I15" s="20"/>
      <c r="J15" s="20"/>
      <c r="K15" s="20"/>
      <c r="L15" s="20"/>
      <c r="M15" s="20"/>
      <c r="N15" s="20"/>
      <c r="O15" s="20"/>
    </row>
    <row r="16" s="65" customFormat="1" ht="20.25" customHeight="1" spans="1:15">
      <c r="A16" s="81" t="s">
        <v>91</v>
      </c>
      <c r="B16" s="81" t="s">
        <v>92</v>
      </c>
      <c r="C16" s="20">
        <v>8736</v>
      </c>
      <c r="D16" s="20">
        <v>8736</v>
      </c>
      <c r="E16" s="20"/>
      <c r="F16" s="20">
        <v>8736</v>
      </c>
      <c r="G16" s="20"/>
      <c r="H16" s="20"/>
      <c r="I16" s="20"/>
      <c r="J16" s="20"/>
      <c r="K16" s="20"/>
      <c r="L16" s="20"/>
      <c r="M16" s="20"/>
      <c r="N16" s="20"/>
      <c r="O16" s="20"/>
    </row>
    <row r="17" s="65" customFormat="1" ht="20.25" customHeight="1" spans="1:15">
      <c r="A17" s="82" t="s">
        <v>93</v>
      </c>
      <c r="B17" s="82" t="s">
        <v>94</v>
      </c>
      <c r="C17" s="20">
        <v>8736</v>
      </c>
      <c r="D17" s="20">
        <v>8736</v>
      </c>
      <c r="E17" s="20"/>
      <c r="F17" s="20">
        <v>8736</v>
      </c>
      <c r="G17" s="20"/>
      <c r="H17" s="20"/>
      <c r="I17" s="20"/>
      <c r="J17" s="20"/>
      <c r="K17" s="20"/>
      <c r="L17" s="20"/>
      <c r="M17" s="20"/>
      <c r="N17" s="20"/>
      <c r="O17" s="20"/>
    </row>
    <row r="18" s="65" customFormat="1" ht="20.25" customHeight="1" spans="1:15">
      <c r="A18" s="17" t="s">
        <v>95</v>
      </c>
      <c r="B18" s="17" t="s">
        <v>96</v>
      </c>
      <c r="C18" s="20">
        <v>1382769.55</v>
      </c>
      <c r="D18" s="20">
        <v>1382769.55</v>
      </c>
      <c r="E18" s="20">
        <v>1382769.55</v>
      </c>
      <c r="F18" s="20"/>
      <c r="G18" s="20"/>
      <c r="H18" s="20"/>
      <c r="I18" s="20"/>
      <c r="J18" s="20"/>
      <c r="K18" s="20"/>
      <c r="L18" s="20"/>
      <c r="M18" s="20"/>
      <c r="N18" s="20"/>
      <c r="O18" s="20"/>
    </row>
    <row r="19" s="65" customFormat="1" ht="20.25" customHeight="1" spans="1:15">
      <c r="A19" s="81" t="s">
        <v>97</v>
      </c>
      <c r="B19" s="81" t="s">
        <v>98</v>
      </c>
      <c r="C19" s="20">
        <v>1382769.55</v>
      </c>
      <c r="D19" s="20">
        <v>1382769.55</v>
      </c>
      <c r="E19" s="20">
        <v>1382769.55</v>
      </c>
      <c r="F19" s="20"/>
      <c r="G19" s="20"/>
      <c r="H19" s="20"/>
      <c r="I19" s="20"/>
      <c r="J19" s="20"/>
      <c r="K19" s="20"/>
      <c r="L19" s="20"/>
      <c r="M19" s="20"/>
      <c r="N19" s="20"/>
      <c r="O19" s="20"/>
    </row>
    <row r="20" s="65" customFormat="1" ht="20.25" customHeight="1" spans="1:15">
      <c r="A20" s="82" t="s">
        <v>99</v>
      </c>
      <c r="B20" s="82" t="s">
        <v>100</v>
      </c>
      <c r="C20" s="20">
        <v>834103.44</v>
      </c>
      <c r="D20" s="20">
        <v>834103.44</v>
      </c>
      <c r="E20" s="20">
        <v>834103.44</v>
      </c>
      <c r="F20" s="20"/>
      <c r="G20" s="20"/>
      <c r="H20" s="20"/>
      <c r="I20" s="20"/>
      <c r="J20" s="20"/>
      <c r="K20" s="20"/>
      <c r="L20" s="20"/>
      <c r="M20" s="20"/>
      <c r="N20" s="20"/>
      <c r="O20" s="20"/>
    </row>
    <row r="21" s="65" customFormat="1" ht="20.25" customHeight="1" spans="1:15">
      <c r="A21" s="82" t="s">
        <v>101</v>
      </c>
      <c r="B21" s="82" t="s">
        <v>102</v>
      </c>
      <c r="C21" s="20">
        <v>39492.73</v>
      </c>
      <c r="D21" s="20">
        <v>39492.73</v>
      </c>
      <c r="E21" s="20">
        <v>39492.73</v>
      </c>
      <c r="F21" s="20"/>
      <c r="G21" s="20"/>
      <c r="H21" s="20"/>
      <c r="I21" s="20"/>
      <c r="J21" s="20"/>
      <c r="K21" s="20"/>
      <c r="L21" s="20"/>
      <c r="M21" s="20"/>
      <c r="N21" s="20"/>
      <c r="O21" s="20"/>
    </row>
    <row r="22" s="65" customFormat="1" ht="20.25" customHeight="1" spans="1:15">
      <c r="A22" s="82" t="s">
        <v>103</v>
      </c>
      <c r="B22" s="82" t="s">
        <v>104</v>
      </c>
      <c r="C22" s="20">
        <v>452822.87</v>
      </c>
      <c r="D22" s="20">
        <v>452822.87</v>
      </c>
      <c r="E22" s="20">
        <v>452822.87</v>
      </c>
      <c r="F22" s="20"/>
      <c r="G22" s="20"/>
      <c r="H22" s="20"/>
      <c r="I22" s="20"/>
      <c r="J22" s="20"/>
      <c r="K22" s="20"/>
      <c r="L22" s="20"/>
      <c r="M22" s="20"/>
      <c r="N22" s="20"/>
      <c r="O22" s="20"/>
    </row>
    <row r="23" s="65" customFormat="1" ht="28" customHeight="1" spans="1:15">
      <c r="A23" s="82" t="s">
        <v>105</v>
      </c>
      <c r="B23" s="82" t="s">
        <v>106</v>
      </c>
      <c r="C23" s="20">
        <v>56350.51</v>
      </c>
      <c r="D23" s="20">
        <v>56350.51</v>
      </c>
      <c r="E23" s="20">
        <v>56350.51</v>
      </c>
      <c r="F23" s="20"/>
      <c r="G23" s="20"/>
      <c r="H23" s="20"/>
      <c r="I23" s="20"/>
      <c r="J23" s="20"/>
      <c r="K23" s="20"/>
      <c r="L23" s="20"/>
      <c r="M23" s="20"/>
      <c r="N23" s="20"/>
      <c r="O23" s="20"/>
    </row>
    <row r="24" s="65" customFormat="1" ht="20.25" customHeight="1" spans="1:15">
      <c r="A24" s="17" t="s">
        <v>107</v>
      </c>
      <c r="B24" s="17" t="s">
        <v>108</v>
      </c>
      <c r="C24" s="20">
        <v>1599036</v>
      </c>
      <c r="D24" s="20">
        <v>1599036</v>
      </c>
      <c r="E24" s="20">
        <v>1599036</v>
      </c>
      <c r="F24" s="20"/>
      <c r="G24" s="20"/>
      <c r="H24" s="20"/>
      <c r="I24" s="20"/>
      <c r="J24" s="20"/>
      <c r="K24" s="20"/>
      <c r="L24" s="20"/>
      <c r="M24" s="20"/>
      <c r="N24" s="20"/>
      <c r="O24" s="20"/>
    </row>
    <row r="25" s="65" customFormat="1" ht="20.25" customHeight="1" spans="1:15">
      <c r="A25" s="81" t="s">
        <v>109</v>
      </c>
      <c r="B25" s="81" t="s">
        <v>110</v>
      </c>
      <c r="C25" s="20">
        <v>1599036</v>
      </c>
      <c r="D25" s="20">
        <v>1599036</v>
      </c>
      <c r="E25" s="20">
        <v>1599036</v>
      </c>
      <c r="F25" s="20"/>
      <c r="G25" s="20"/>
      <c r="H25" s="20"/>
      <c r="I25" s="20"/>
      <c r="J25" s="20"/>
      <c r="K25" s="20"/>
      <c r="L25" s="20"/>
      <c r="M25" s="20"/>
      <c r="N25" s="20"/>
      <c r="O25" s="20"/>
    </row>
    <row r="26" s="65" customFormat="1" ht="20.25" customHeight="1" spans="1:15">
      <c r="A26" s="82" t="s">
        <v>111</v>
      </c>
      <c r="B26" s="82" t="s">
        <v>112</v>
      </c>
      <c r="C26" s="20">
        <v>1477200</v>
      </c>
      <c r="D26" s="20">
        <v>1477200</v>
      </c>
      <c r="E26" s="20">
        <v>1477200</v>
      </c>
      <c r="F26" s="20"/>
      <c r="G26" s="20"/>
      <c r="H26" s="20"/>
      <c r="I26" s="20"/>
      <c r="J26" s="20"/>
      <c r="K26" s="20"/>
      <c r="L26" s="20"/>
      <c r="M26" s="20"/>
      <c r="N26" s="20"/>
      <c r="O26" s="20"/>
    </row>
    <row r="27" s="65" customFormat="1" ht="20.25" customHeight="1" spans="1:15">
      <c r="A27" s="82" t="s">
        <v>113</v>
      </c>
      <c r="B27" s="82" t="s">
        <v>114</v>
      </c>
      <c r="C27" s="20">
        <v>121836</v>
      </c>
      <c r="D27" s="20">
        <v>121836</v>
      </c>
      <c r="E27" s="20">
        <v>121836</v>
      </c>
      <c r="F27" s="20"/>
      <c r="G27" s="20"/>
      <c r="H27" s="20"/>
      <c r="I27" s="20"/>
      <c r="J27" s="20"/>
      <c r="K27" s="20"/>
      <c r="L27" s="20"/>
      <c r="M27" s="20"/>
      <c r="N27" s="20"/>
      <c r="O27" s="20"/>
    </row>
    <row r="28" s="65" customFormat="1" ht="20.25" customHeight="1" spans="1:15">
      <c r="A28" s="51" t="s">
        <v>115</v>
      </c>
      <c r="B28" s="51"/>
      <c r="C28" s="20">
        <v>22163175.97</v>
      </c>
      <c r="D28" s="20">
        <v>22160175.97</v>
      </c>
      <c r="E28" s="20">
        <v>20371439.97</v>
      </c>
      <c r="F28" s="20">
        <v>1788736</v>
      </c>
      <c r="G28" s="20"/>
      <c r="H28" s="20"/>
      <c r="I28" s="20"/>
      <c r="J28" s="20">
        <v>3000</v>
      </c>
      <c r="K28" s="20"/>
      <c r="L28" s="20"/>
      <c r="M28" s="20"/>
      <c r="N28" s="20"/>
      <c r="O28" s="20">
        <v>3000</v>
      </c>
    </row>
  </sheetData>
  <mergeCells count="11">
    <mergeCell ref="A2:O2"/>
    <mergeCell ref="A3:I3"/>
    <mergeCell ref="D4:F4"/>
    <mergeCell ref="J4:O4"/>
    <mergeCell ref="A28:B28"/>
    <mergeCell ref="A4:A5"/>
    <mergeCell ref="B4:B5"/>
    <mergeCell ref="C4:C5"/>
    <mergeCell ref="G4:G5"/>
    <mergeCell ref="H4:H5"/>
    <mergeCell ref="I4:I5"/>
  </mergeCells>
  <pageMargins left="0.393055555555556" right="0.196527777777778" top="0.786805555555556" bottom="0.432638888888889" header="0.511805555555556" footer="0.275"/>
  <pageSetup paperSize="1" scale="85"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3" sqref="A3:B3"/>
    </sheetView>
  </sheetViews>
  <sheetFormatPr defaultColWidth="8.85" defaultRowHeight="15" customHeight="1" outlineLevelCol="3"/>
  <cols>
    <col min="1" max="1" width="34.4416666666667" customWidth="1"/>
    <col min="2" max="2" width="29.225" customWidth="1"/>
    <col min="3" max="3" width="33.1083333333333" customWidth="1"/>
    <col min="4" max="4" width="28.775" customWidth="1"/>
  </cols>
  <sheetData>
    <row r="1" ht="27" customHeight="1" spans="1:4">
      <c r="A1" s="2"/>
      <c r="B1" s="2"/>
      <c r="C1" s="2"/>
      <c r="D1" s="12" t="s">
        <v>116</v>
      </c>
    </row>
    <row r="2" ht="45" customHeight="1" spans="1:4">
      <c r="A2" s="3" t="s">
        <v>117</v>
      </c>
      <c r="B2" s="3"/>
      <c r="C2" s="3"/>
      <c r="D2" s="3"/>
    </row>
    <row r="3" s="1" customFormat="1" ht="25" customHeight="1" spans="1:4">
      <c r="A3" s="4" t="s">
        <v>2</v>
      </c>
      <c r="B3" s="4"/>
      <c r="C3" s="83"/>
      <c r="D3" s="12" t="s">
        <v>3</v>
      </c>
    </row>
    <row r="4" s="1" customFormat="1" ht="22.5" customHeight="1" spans="1:4">
      <c r="A4" s="84" t="s">
        <v>4</v>
      </c>
      <c r="B4" s="84"/>
      <c r="C4" s="84" t="s">
        <v>5</v>
      </c>
      <c r="D4" s="84"/>
    </row>
    <row r="5" s="1" customFormat="1" ht="18.75" customHeight="1" spans="1:4">
      <c r="A5" s="84" t="s">
        <v>6</v>
      </c>
      <c r="B5" s="84" t="s">
        <v>7</v>
      </c>
      <c r="C5" s="84" t="s">
        <v>118</v>
      </c>
      <c r="D5" s="84" t="s">
        <v>7</v>
      </c>
    </row>
    <row r="6" s="1" customFormat="1" ht="18.75" customHeight="1" spans="1:4">
      <c r="A6" s="84"/>
      <c r="B6" s="84"/>
      <c r="C6" s="84"/>
      <c r="D6" s="84"/>
    </row>
    <row r="7" s="1" customFormat="1" ht="22.5" customHeight="1" spans="1:4">
      <c r="A7" s="85" t="s">
        <v>119</v>
      </c>
      <c r="B7" s="79">
        <v>22160175.97</v>
      </c>
      <c r="C7" s="85" t="s">
        <v>120</v>
      </c>
      <c r="D7" s="79">
        <v>22160175.97</v>
      </c>
    </row>
    <row r="8" s="1" customFormat="1" ht="22.5" customHeight="1" spans="1:4">
      <c r="A8" s="85" t="s">
        <v>121</v>
      </c>
      <c r="B8" s="79">
        <v>22160175.97</v>
      </c>
      <c r="C8" s="85" t="str">
        <f>"（"&amp;"一"&amp;"）"&amp;"一般公共服务支出"</f>
        <v>（一）一般公共服务支出</v>
      </c>
      <c r="D8" s="79">
        <v>17485593.62</v>
      </c>
    </row>
    <row r="9" s="1" customFormat="1" ht="22.5" customHeight="1" spans="1:4">
      <c r="A9" s="85" t="s">
        <v>122</v>
      </c>
      <c r="B9" s="79"/>
      <c r="C9" s="85" t="str">
        <f>"（"&amp;"二"&amp;"）"&amp;"社会保障和就业支出"</f>
        <v>（二）社会保障和就业支出</v>
      </c>
      <c r="D9" s="79">
        <v>1692776.8</v>
      </c>
    </row>
    <row r="10" s="1" customFormat="1" ht="22.5" customHeight="1" spans="1:4">
      <c r="A10" s="85" t="s">
        <v>123</v>
      </c>
      <c r="B10" s="79"/>
      <c r="C10" s="85" t="str">
        <f>"（"&amp;"三"&amp;"）"&amp;"卫生健康支出"</f>
        <v>（三）卫生健康支出</v>
      </c>
      <c r="D10" s="79">
        <v>1382769.55</v>
      </c>
    </row>
    <row r="11" s="1" customFormat="1" ht="22.5" customHeight="1" spans="1:4">
      <c r="A11" s="85" t="s">
        <v>124</v>
      </c>
      <c r="B11" s="79"/>
      <c r="C11" s="85" t="str">
        <f>"（"&amp;"四"&amp;"）"&amp;"住房保障支出"</f>
        <v>（四）住房保障支出</v>
      </c>
      <c r="D11" s="79">
        <v>1599036</v>
      </c>
    </row>
    <row r="12" s="1" customFormat="1" ht="22.5" customHeight="1" spans="1:4">
      <c r="A12" s="85" t="s">
        <v>121</v>
      </c>
      <c r="B12" s="79"/>
      <c r="C12" s="85"/>
      <c r="D12" s="79"/>
    </row>
    <row r="13" s="1" customFormat="1" ht="22.5" customHeight="1" spans="1:4">
      <c r="A13" s="85" t="s">
        <v>122</v>
      </c>
      <c r="B13" s="79"/>
      <c r="C13" s="85"/>
      <c r="D13" s="79"/>
    </row>
    <row r="14" s="1" customFormat="1" ht="22.5" customHeight="1" spans="1:4">
      <c r="A14" s="85" t="s">
        <v>123</v>
      </c>
      <c r="B14" s="79"/>
      <c r="C14" s="85"/>
      <c r="D14" s="79"/>
    </row>
    <row r="15" s="1" customFormat="1" ht="22.5" customHeight="1" spans="1:4">
      <c r="A15" s="86"/>
      <c r="B15" s="79"/>
      <c r="C15" s="85" t="s">
        <v>125</v>
      </c>
      <c r="D15" s="79"/>
    </row>
    <row r="16" s="1" customFormat="1" ht="22.5" customHeight="1" spans="1:4">
      <c r="A16" s="87" t="s">
        <v>126</v>
      </c>
      <c r="B16" s="88">
        <v>22160175.97</v>
      </c>
      <c r="C16" s="89" t="s">
        <v>127</v>
      </c>
      <c r="D16" s="88">
        <v>22160175.97</v>
      </c>
    </row>
  </sheetData>
  <mergeCells count="8">
    <mergeCell ref="A2:D2"/>
    <mergeCell ref="A3:B3"/>
    <mergeCell ref="A4:B4"/>
    <mergeCell ref="C4:D4"/>
    <mergeCell ref="A5:A6"/>
    <mergeCell ref="B5:B6"/>
    <mergeCell ref="C5:C6"/>
    <mergeCell ref="D5:D6"/>
  </mergeCells>
  <pageMargins left="0.590277777777778" right="0.314583333333333" top="1" bottom="1" header="0.5" footer="0.5"/>
  <pageSetup paperSize="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selection activeCell="A3" sqref="A3:C3"/>
    </sheetView>
  </sheetViews>
  <sheetFormatPr defaultColWidth="8.85" defaultRowHeight="15" customHeight="1" outlineLevelCol="6"/>
  <cols>
    <col min="1" max="1" width="17.1083333333333" customWidth="1"/>
    <col min="2" max="2" width="32.225" customWidth="1"/>
    <col min="3" max="3" width="15.775" customWidth="1"/>
    <col min="4" max="4" width="14.8916666666667" customWidth="1"/>
    <col min="5" max="5" width="16.6666666666667" customWidth="1"/>
    <col min="6" max="6" width="15.4416666666667" customWidth="1"/>
    <col min="7" max="7" width="18.1083333333333" customWidth="1"/>
  </cols>
  <sheetData>
    <row r="1" ht="18.75" customHeight="1" spans="1:7">
      <c r="A1" s="2"/>
      <c r="B1" s="2"/>
      <c r="C1" s="2"/>
      <c r="D1" s="2"/>
      <c r="E1" s="2"/>
      <c r="F1" s="2"/>
      <c r="G1" s="12" t="s">
        <v>128</v>
      </c>
    </row>
    <row r="2" ht="37.5" customHeight="1" spans="1:7">
      <c r="A2" s="3" t="s">
        <v>129</v>
      </c>
      <c r="B2" s="3"/>
      <c r="C2" s="3"/>
      <c r="D2" s="3"/>
      <c r="E2" s="3"/>
      <c r="F2" s="3"/>
      <c r="G2" s="3"/>
    </row>
    <row r="3" s="1" customFormat="1" ht="25" customHeight="1" spans="1:7">
      <c r="A3" s="48" t="s">
        <v>2</v>
      </c>
      <c r="B3" s="48"/>
      <c r="C3" s="48"/>
      <c r="D3" s="49"/>
      <c r="E3" s="49"/>
      <c r="F3" s="49"/>
      <c r="G3" s="54" t="s">
        <v>30</v>
      </c>
    </row>
    <row r="4" ht="18.75" customHeight="1" spans="1:7">
      <c r="A4" s="14" t="s">
        <v>130</v>
      </c>
      <c r="B4" s="14" t="s">
        <v>62</v>
      </c>
      <c r="C4" s="50" t="s">
        <v>33</v>
      </c>
      <c r="D4" s="50" t="s">
        <v>65</v>
      </c>
      <c r="E4" s="50"/>
      <c r="F4" s="50"/>
      <c r="G4" s="14" t="s">
        <v>66</v>
      </c>
    </row>
    <row r="5" ht="18.75" customHeight="1" spans="1:7">
      <c r="A5" s="14" t="s">
        <v>61</v>
      </c>
      <c r="B5" s="14" t="s">
        <v>62</v>
      </c>
      <c r="C5" s="50"/>
      <c r="D5" s="50" t="s">
        <v>35</v>
      </c>
      <c r="E5" s="50" t="s">
        <v>131</v>
      </c>
      <c r="F5" s="50" t="s">
        <v>132</v>
      </c>
      <c r="G5" s="14"/>
    </row>
    <row r="6" ht="18.75" customHeight="1" spans="1:7">
      <c r="A6" s="15" t="s">
        <v>47</v>
      </c>
      <c r="B6" s="15" t="s">
        <v>48</v>
      </c>
      <c r="C6" s="15" t="s">
        <v>49</v>
      </c>
      <c r="D6" s="15" t="s">
        <v>50</v>
      </c>
      <c r="E6" s="15" t="s">
        <v>51</v>
      </c>
      <c r="F6" s="15" t="s">
        <v>52</v>
      </c>
      <c r="G6" s="15" t="s">
        <v>53</v>
      </c>
    </row>
    <row r="7" ht="20.25" customHeight="1" spans="1:7">
      <c r="A7" s="17" t="s">
        <v>73</v>
      </c>
      <c r="B7" s="17" t="s">
        <v>74</v>
      </c>
      <c r="C7" s="20">
        <v>17485593.62</v>
      </c>
      <c r="D7" s="20">
        <v>15705593.62</v>
      </c>
      <c r="E7" s="20">
        <v>11800793.62</v>
      </c>
      <c r="F7" s="20">
        <v>3904800</v>
      </c>
      <c r="G7" s="20">
        <v>1780000</v>
      </c>
    </row>
    <row r="8" ht="20.25" customHeight="1" spans="1:7">
      <c r="A8" s="81" t="s">
        <v>75</v>
      </c>
      <c r="B8" s="81" t="s">
        <v>76</v>
      </c>
      <c r="C8" s="20">
        <v>17485593.62</v>
      </c>
      <c r="D8" s="20">
        <v>15705593.62</v>
      </c>
      <c r="E8" s="20">
        <v>11800793.62</v>
      </c>
      <c r="F8" s="20">
        <v>3904800</v>
      </c>
      <c r="G8" s="20">
        <v>1780000</v>
      </c>
    </row>
    <row r="9" ht="20.25" customHeight="1" spans="1:7">
      <c r="A9" s="82" t="s">
        <v>77</v>
      </c>
      <c r="B9" s="82" t="s">
        <v>78</v>
      </c>
      <c r="C9" s="20">
        <v>15705593.62</v>
      </c>
      <c r="D9" s="20">
        <v>15705593.62</v>
      </c>
      <c r="E9" s="20">
        <v>11800793.62</v>
      </c>
      <c r="F9" s="20">
        <v>3904800</v>
      </c>
      <c r="G9" s="20"/>
    </row>
    <row r="10" ht="20.25" customHeight="1" spans="1:7">
      <c r="A10" s="82" t="s">
        <v>79</v>
      </c>
      <c r="B10" s="82" t="s">
        <v>80</v>
      </c>
      <c r="C10" s="20">
        <v>130000</v>
      </c>
      <c r="D10" s="20"/>
      <c r="E10" s="20"/>
      <c r="F10" s="20"/>
      <c r="G10" s="20">
        <v>130000</v>
      </c>
    </row>
    <row r="11" ht="20.25" customHeight="1" spans="1:7">
      <c r="A11" s="82" t="s">
        <v>81</v>
      </c>
      <c r="B11" s="82" t="s">
        <v>82</v>
      </c>
      <c r="C11" s="20">
        <v>100000</v>
      </c>
      <c r="D11" s="20"/>
      <c r="E11" s="20"/>
      <c r="F11" s="20"/>
      <c r="G11" s="20">
        <v>100000</v>
      </c>
    </row>
    <row r="12" ht="20.25" customHeight="1" spans="1:7">
      <c r="A12" s="82" t="s">
        <v>83</v>
      </c>
      <c r="B12" s="82" t="s">
        <v>84</v>
      </c>
      <c r="C12" s="20">
        <v>1550000</v>
      </c>
      <c r="D12" s="20"/>
      <c r="E12" s="20"/>
      <c r="F12" s="20"/>
      <c r="G12" s="20">
        <v>1550000</v>
      </c>
    </row>
    <row r="13" ht="20.25" customHeight="1" spans="1:7">
      <c r="A13" s="17" t="s">
        <v>85</v>
      </c>
      <c r="B13" s="17" t="s">
        <v>86</v>
      </c>
      <c r="C13" s="20">
        <v>1692776.8</v>
      </c>
      <c r="D13" s="20">
        <v>1684040.8</v>
      </c>
      <c r="E13" s="20">
        <v>1684040.8</v>
      </c>
      <c r="F13" s="20"/>
      <c r="G13" s="20">
        <v>8736</v>
      </c>
    </row>
    <row r="14" ht="20.25" customHeight="1" spans="1:7">
      <c r="A14" s="81" t="s">
        <v>87</v>
      </c>
      <c r="B14" s="81" t="s">
        <v>88</v>
      </c>
      <c r="C14" s="20">
        <v>1684040.8</v>
      </c>
      <c r="D14" s="20">
        <v>1684040.8</v>
      </c>
      <c r="E14" s="20">
        <v>1684040.8</v>
      </c>
      <c r="F14" s="20"/>
      <c r="G14" s="20"/>
    </row>
    <row r="15" ht="24" customHeight="1" spans="1:7">
      <c r="A15" s="82" t="s">
        <v>89</v>
      </c>
      <c r="B15" s="82" t="s">
        <v>90</v>
      </c>
      <c r="C15" s="20">
        <v>1684040.8</v>
      </c>
      <c r="D15" s="20">
        <v>1684040.8</v>
      </c>
      <c r="E15" s="20">
        <v>1684040.8</v>
      </c>
      <c r="F15" s="20"/>
      <c r="G15" s="20"/>
    </row>
    <row r="16" ht="16" customHeight="1" spans="1:7">
      <c r="A16" s="81" t="s">
        <v>91</v>
      </c>
      <c r="B16" s="81" t="s">
        <v>92</v>
      </c>
      <c r="C16" s="20">
        <v>8736</v>
      </c>
      <c r="D16" s="20"/>
      <c r="E16" s="20"/>
      <c r="F16" s="20"/>
      <c r="G16" s="20">
        <v>8736</v>
      </c>
    </row>
    <row r="17" ht="20.25" customHeight="1" spans="1:7">
      <c r="A17" s="82" t="s">
        <v>93</v>
      </c>
      <c r="B17" s="82" t="s">
        <v>94</v>
      </c>
      <c r="C17" s="20">
        <v>8736</v>
      </c>
      <c r="D17" s="20"/>
      <c r="E17" s="20"/>
      <c r="F17" s="20"/>
      <c r="G17" s="20">
        <v>8736</v>
      </c>
    </row>
    <row r="18" ht="20.25" customHeight="1" spans="1:7">
      <c r="A18" s="17" t="s">
        <v>95</v>
      </c>
      <c r="B18" s="17" t="s">
        <v>96</v>
      </c>
      <c r="C18" s="20">
        <v>1382769.55</v>
      </c>
      <c r="D18" s="20">
        <v>1382769.55</v>
      </c>
      <c r="E18" s="20">
        <v>1382769.55</v>
      </c>
      <c r="F18" s="20"/>
      <c r="G18" s="20"/>
    </row>
    <row r="19" ht="20.25" customHeight="1" spans="1:7">
      <c r="A19" s="81" t="s">
        <v>97</v>
      </c>
      <c r="B19" s="81" t="s">
        <v>98</v>
      </c>
      <c r="C19" s="20">
        <v>1382769.55</v>
      </c>
      <c r="D19" s="20">
        <v>1382769.55</v>
      </c>
      <c r="E19" s="20">
        <v>1382769.55</v>
      </c>
      <c r="F19" s="20"/>
      <c r="G19" s="20"/>
    </row>
    <row r="20" ht="20.25" customHeight="1" spans="1:7">
      <c r="A20" s="82" t="s">
        <v>99</v>
      </c>
      <c r="B20" s="82" t="s">
        <v>100</v>
      </c>
      <c r="C20" s="20">
        <v>834103.44</v>
      </c>
      <c r="D20" s="20">
        <v>834103.44</v>
      </c>
      <c r="E20" s="20">
        <v>834103.44</v>
      </c>
      <c r="F20" s="20"/>
      <c r="G20" s="20"/>
    </row>
    <row r="21" ht="20.25" customHeight="1" spans="1:7">
      <c r="A21" s="82" t="s">
        <v>101</v>
      </c>
      <c r="B21" s="82" t="s">
        <v>102</v>
      </c>
      <c r="C21" s="20">
        <v>39492.73</v>
      </c>
      <c r="D21" s="20">
        <v>39492.73</v>
      </c>
      <c r="E21" s="20">
        <v>39492.73</v>
      </c>
      <c r="F21" s="20"/>
      <c r="G21" s="20"/>
    </row>
    <row r="22" ht="20.25" customHeight="1" spans="1:7">
      <c r="A22" s="82" t="s">
        <v>103</v>
      </c>
      <c r="B22" s="82" t="s">
        <v>104</v>
      </c>
      <c r="C22" s="20">
        <v>452822.87</v>
      </c>
      <c r="D22" s="20">
        <v>452822.87</v>
      </c>
      <c r="E22" s="20">
        <v>452822.87</v>
      </c>
      <c r="F22" s="20"/>
      <c r="G22" s="20"/>
    </row>
    <row r="23" ht="25" customHeight="1" spans="1:7">
      <c r="A23" s="82" t="s">
        <v>105</v>
      </c>
      <c r="B23" s="82" t="s">
        <v>106</v>
      </c>
      <c r="C23" s="20">
        <v>56350.51</v>
      </c>
      <c r="D23" s="20">
        <v>56350.51</v>
      </c>
      <c r="E23" s="20">
        <v>56350.51</v>
      </c>
      <c r="F23" s="20"/>
      <c r="G23" s="20"/>
    </row>
    <row r="24" ht="20.25" customHeight="1" spans="1:7">
      <c r="A24" s="17" t="s">
        <v>107</v>
      </c>
      <c r="B24" s="17" t="s">
        <v>108</v>
      </c>
      <c r="C24" s="20">
        <v>1599036</v>
      </c>
      <c r="D24" s="20">
        <v>1599036</v>
      </c>
      <c r="E24" s="20">
        <v>1599036</v>
      </c>
      <c r="F24" s="20"/>
      <c r="G24" s="20"/>
    </row>
    <row r="25" ht="20.25" customHeight="1" spans="1:7">
      <c r="A25" s="81" t="s">
        <v>109</v>
      </c>
      <c r="B25" s="81" t="s">
        <v>110</v>
      </c>
      <c r="C25" s="20">
        <v>1599036</v>
      </c>
      <c r="D25" s="20">
        <v>1599036</v>
      </c>
      <c r="E25" s="20">
        <v>1599036</v>
      </c>
      <c r="F25" s="20"/>
      <c r="G25" s="20"/>
    </row>
    <row r="26" ht="20.25" customHeight="1" spans="1:7">
      <c r="A26" s="82" t="s">
        <v>111</v>
      </c>
      <c r="B26" s="82" t="s">
        <v>112</v>
      </c>
      <c r="C26" s="20">
        <v>1477200</v>
      </c>
      <c r="D26" s="20">
        <v>1477200</v>
      </c>
      <c r="E26" s="20">
        <v>1477200</v>
      </c>
      <c r="F26" s="20"/>
      <c r="G26" s="20"/>
    </row>
    <row r="27" ht="20.25" customHeight="1" spans="1:7">
      <c r="A27" s="82" t="s">
        <v>113</v>
      </c>
      <c r="B27" s="82" t="s">
        <v>114</v>
      </c>
      <c r="C27" s="20">
        <v>121836</v>
      </c>
      <c r="D27" s="20">
        <v>121836</v>
      </c>
      <c r="E27" s="20">
        <v>121836</v>
      </c>
      <c r="F27" s="20"/>
      <c r="G27" s="20"/>
    </row>
    <row r="28" ht="20.25" customHeight="1" spans="1:7">
      <c r="A28" s="51" t="s">
        <v>115</v>
      </c>
      <c r="B28" s="51"/>
      <c r="C28" s="52">
        <v>22160175.97</v>
      </c>
      <c r="D28" s="52">
        <v>20371439.97</v>
      </c>
      <c r="E28" s="52">
        <v>16466639.97</v>
      </c>
      <c r="F28" s="52">
        <v>3904800</v>
      </c>
      <c r="G28" s="52">
        <v>1788736</v>
      </c>
    </row>
  </sheetData>
  <mergeCells count="7">
    <mergeCell ref="A2:G2"/>
    <mergeCell ref="A3:C3"/>
    <mergeCell ref="A4:B4"/>
    <mergeCell ref="D4:F4"/>
    <mergeCell ref="A28:B28"/>
    <mergeCell ref="C4:C5"/>
    <mergeCell ref="G4:G5"/>
  </mergeCells>
  <pageMargins left="0.550694444444444" right="0.275" top="0.511805555555556" bottom="0.236111111111111" header="0.354166666666667" footer="0.156944444444444"/>
  <pageSetup paperSize="1"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3" sqref="A3:C3"/>
    </sheetView>
  </sheetViews>
  <sheetFormatPr defaultColWidth="8.85" defaultRowHeight="15" customHeight="1" outlineLevelRow="6" outlineLevelCol="5"/>
  <cols>
    <col min="1" max="1" width="19.6666666666667" customWidth="1"/>
    <col min="2" max="2" width="23.225" customWidth="1"/>
    <col min="3" max="3" width="19.1083333333333" customWidth="1"/>
    <col min="4" max="4" width="24" customWidth="1"/>
    <col min="5" max="5" width="23" customWidth="1"/>
    <col min="6" max="6" width="20.3333333333333" customWidth="1"/>
  </cols>
  <sheetData>
    <row r="1" ht="22" customHeight="1" spans="1:6">
      <c r="A1" s="72"/>
      <c r="B1" s="72"/>
      <c r="C1" s="73"/>
      <c r="D1" s="2"/>
      <c r="E1" s="2"/>
      <c r="F1" s="80" t="s">
        <v>133</v>
      </c>
    </row>
    <row r="2" ht="41.25" customHeight="1" spans="1:6">
      <c r="A2" s="74" t="s">
        <v>134</v>
      </c>
      <c r="B2" s="74"/>
      <c r="C2" s="74"/>
      <c r="D2" s="74"/>
      <c r="E2" s="74"/>
      <c r="F2" s="74"/>
    </row>
    <row r="3" s="1" customFormat="1" ht="27" customHeight="1" spans="1:6">
      <c r="A3" s="4" t="s">
        <v>2</v>
      </c>
      <c r="B3" s="4"/>
      <c r="C3" s="4"/>
      <c r="D3" s="75"/>
      <c r="E3" s="62"/>
      <c r="F3" s="80" t="s">
        <v>30</v>
      </c>
    </row>
    <row r="4" s="1" customFormat="1" ht="18.75" customHeight="1" spans="1:6">
      <c r="A4" s="76" t="s">
        <v>135</v>
      </c>
      <c r="B4" s="77" t="s">
        <v>136</v>
      </c>
      <c r="C4" s="77" t="s">
        <v>137</v>
      </c>
      <c r="D4" s="77"/>
      <c r="E4" s="77"/>
      <c r="F4" s="77" t="s">
        <v>138</v>
      </c>
    </row>
    <row r="5" s="1" customFormat="1" ht="18.75" customHeight="1" spans="1:6">
      <c r="A5" s="76"/>
      <c r="B5" s="77"/>
      <c r="C5" s="77" t="s">
        <v>35</v>
      </c>
      <c r="D5" s="77" t="s">
        <v>139</v>
      </c>
      <c r="E5" s="77" t="s">
        <v>140</v>
      </c>
      <c r="F5" s="77"/>
    </row>
    <row r="6" s="1" customFormat="1" ht="18.75" customHeight="1" spans="1:6">
      <c r="A6" s="76">
        <v>1</v>
      </c>
      <c r="B6" s="78">
        <v>2</v>
      </c>
      <c r="C6" s="76">
        <v>3</v>
      </c>
      <c r="D6" s="76">
        <v>4</v>
      </c>
      <c r="E6" s="76">
        <v>5</v>
      </c>
      <c r="F6" s="76">
        <v>6</v>
      </c>
    </row>
    <row r="7" s="1" customFormat="1" ht="20.25" customHeight="1" spans="1:6">
      <c r="A7" s="79">
        <v>131880</v>
      </c>
      <c r="B7" s="79"/>
      <c r="C7" s="79">
        <v>77600</v>
      </c>
      <c r="D7" s="79"/>
      <c r="E7" s="79">
        <v>77600</v>
      </c>
      <c r="F7" s="79">
        <v>54280</v>
      </c>
    </row>
  </sheetData>
  <mergeCells count="6">
    <mergeCell ref="A2:F2"/>
    <mergeCell ref="A3:C3"/>
    <mergeCell ref="C4:E4"/>
    <mergeCell ref="A4:A5"/>
    <mergeCell ref="B4:B5"/>
    <mergeCell ref="F4:F5"/>
  </mergeCells>
  <pageMargins left="0.472222222222222" right="0.354166666666667" top="1" bottom="1" header="0.5" footer="0.5"/>
  <pageSetup paperSize="1"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2"/>
  <sheetViews>
    <sheetView showZeros="0" workbookViewId="0">
      <selection activeCell="A3" sqref="A3:G3"/>
    </sheetView>
  </sheetViews>
  <sheetFormatPr defaultColWidth="8.85" defaultRowHeight="15" customHeight="1"/>
  <cols>
    <col min="1" max="1" width="25.4416666666667" customWidth="1"/>
    <col min="2" max="2" width="18" customWidth="1"/>
    <col min="3" max="3" width="14.4416666666667" customWidth="1"/>
    <col min="4" max="4" width="6.33333333333333" customWidth="1"/>
    <col min="5" max="5" width="25.3333333333333" customWidth="1"/>
    <col min="6" max="6" width="7.55833333333333" customWidth="1"/>
    <col min="7" max="7" width="22.8916666666667" customWidth="1"/>
    <col min="8" max="9" width="12.5583333333333" customWidth="1"/>
    <col min="10" max="10" width="4.33333333333333" customWidth="1"/>
    <col min="11" max="11" width="6.10833333333333" customWidth="1"/>
    <col min="12" max="12" width="13" customWidth="1"/>
    <col min="13" max="13" width="4.55833333333333" customWidth="1"/>
    <col min="14" max="14" width="5.44166666666667" customWidth="1"/>
    <col min="15" max="15" width="5" customWidth="1"/>
    <col min="16" max="16" width="4.44166666666667" customWidth="1"/>
    <col min="17" max="17" width="4.66666666666667" customWidth="1"/>
    <col min="18" max="18" width="3.55833333333333" customWidth="1"/>
    <col min="19" max="19" width="4" customWidth="1"/>
    <col min="20" max="20" width="5" customWidth="1"/>
    <col min="21" max="21" width="4" customWidth="1"/>
    <col min="22" max="22" width="4.44166666666667" customWidth="1"/>
    <col min="23" max="23" width="3.44166666666667" customWidth="1"/>
  </cols>
  <sheetData>
    <row r="1" ht="18.75" customHeight="1" spans="1:23">
      <c r="A1" s="2"/>
      <c r="B1" s="2"/>
      <c r="C1" s="2"/>
      <c r="D1" s="2"/>
      <c r="E1" s="2"/>
      <c r="F1" s="2"/>
      <c r="G1" s="2"/>
      <c r="H1" s="2"/>
      <c r="I1" s="2"/>
      <c r="J1" s="2"/>
      <c r="K1" s="2"/>
      <c r="L1" s="10"/>
      <c r="M1" s="10"/>
      <c r="N1" s="10"/>
      <c r="O1" s="10"/>
      <c r="P1" s="10"/>
      <c r="Q1" s="10"/>
      <c r="R1" s="10"/>
      <c r="S1" s="10"/>
      <c r="T1" s="10"/>
      <c r="U1" s="10"/>
      <c r="V1" s="11"/>
      <c r="W1" s="11" t="s">
        <v>141</v>
      </c>
    </row>
    <row r="2" ht="39" customHeight="1" spans="1:23">
      <c r="A2" s="3" t="s">
        <v>142</v>
      </c>
      <c r="B2" s="3"/>
      <c r="C2" s="3"/>
      <c r="D2" s="3"/>
      <c r="E2" s="3"/>
      <c r="F2" s="3"/>
      <c r="G2" s="3"/>
      <c r="H2" s="3"/>
      <c r="I2" s="3"/>
      <c r="J2" s="3"/>
      <c r="K2" s="3"/>
      <c r="L2" s="64"/>
      <c r="M2" s="64"/>
      <c r="N2" s="64"/>
      <c r="O2" s="64"/>
      <c r="P2" s="64"/>
      <c r="Q2" s="64"/>
      <c r="R2" s="64"/>
      <c r="S2" s="64"/>
      <c r="T2" s="64"/>
      <c r="U2" s="64"/>
      <c r="V2" s="64"/>
      <c r="W2" s="64"/>
    </row>
    <row r="3" s="1" customFormat="1" ht="18.75" customHeight="1" spans="1:23">
      <c r="A3" s="4" t="s">
        <v>2</v>
      </c>
      <c r="B3" s="4"/>
      <c r="C3" s="4"/>
      <c r="D3" s="4"/>
      <c r="E3" s="4"/>
      <c r="F3" s="4"/>
      <c r="G3" s="4"/>
      <c r="H3" s="62"/>
      <c r="I3" s="62"/>
      <c r="J3" s="62"/>
      <c r="K3" s="62"/>
      <c r="L3" s="12"/>
      <c r="M3" s="12"/>
      <c r="N3" s="12"/>
      <c r="O3" s="12"/>
      <c r="P3" s="12"/>
      <c r="Q3" s="12"/>
      <c r="R3" s="12"/>
      <c r="S3" s="12"/>
      <c r="T3" s="12"/>
      <c r="U3" s="12"/>
      <c r="V3" s="12"/>
      <c r="W3" s="12" t="s">
        <v>30</v>
      </c>
    </row>
    <row r="4" s="65" customFormat="1" ht="18.75" customHeight="1" spans="1:23">
      <c r="A4" s="66" t="s">
        <v>143</v>
      </c>
      <c r="B4" s="66" t="s">
        <v>144</v>
      </c>
      <c r="C4" s="66" t="s">
        <v>145</v>
      </c>
      <c r="D4" s="66" t="s">
        <v>146</v>
      </c>
      <c r="E4" s="66" t="s">
        <v>147</v>
      </c>
      <c r="F4" s="66" t="s">
        <v>148</v>
      </c>
      <c r="G4" s="66" t="s">
        <v>149</v>
      </c>
      <c r="H4" s="71" t="s">
        <v>33</v>
      </c>
      <c r="I4" s="71" t="s">
        <v>150</v>
      </c>
      <c r="J4" s="66"/>
      <c r="K4" s="66"/>
      <c r="L4" s="66"/>
      <c r="M4" s="66"/>
      <c r="N4" s="66" t="s">
        <v>151</v>
      </c>
      <c r="O4" s="66"/>
      <c r="P4" s="66"/>
      <c r="Q4" s="66" t="s">
        <v>39</v>
      </c>
      <c r="R4" s="66" t="s">
        <v>64</v>
      </c>
      <c r="S4" s="66"/>
      <c r="T4" s="66"/>
      <c r="U4" s="66"/>
      <c r="V4" s="66"/>
      <c r="W4" s="66"/>
    </row>
    <row r="5" s="65" customFormat="1" ht="18.75" customHeight="1" spans="1:23">
      <c r="A5" s="66"/>
      <c r="B5" s="66"/>
      <c r="C5" s="66"/>
      <c r="D5" s="66"/>
      <c r="E5" s="66"/>
      <c r="F5" s="66"/>
      <c r="G5" s="66"/>
      <c r="H5" s="71" t="s">
        <v>152</v>
      </c>
      <c r="I5" s="71" t="s">
        <v>153</v>
      </c>
      <c r="J5" s="66" t="s">
        <v>37</v>
      </c>
      <c r="K5" s="66" t="s">
        <v>38</v>
      </c>
      <c r="L5" s="66"/>
      <c r="M5" s="66"/>
      <c r="N5" s="66" t="s">
        <v>151</v>
      </c>
      <c r="O5" s="66" t="s">
        <v>37</v>
      </c>
      <c r="P5" s="66" t="s">
        <v>38</v>
      </c>
      <c r="Q5" s="66" t="s">
        <v>39</v>
      </c>
      <c r="R5" s="66" t="s">
        <v>64</v>
      </c>
      <c r="S5" s="66" t="s">
        <v>42</v>
      </c>
      <c r="T5" s="66" t="s">
        <v>43</v>
      </c>
      <c r="U5" s="66" t="s">
        <v>44</v>
      </c>
      <c r="V5" s="66" t="s">
        <v>45</v>
      </c>
      <c r="W5" s="66" t="s">
        <v>46</v>
      </c>
    </row>
    <row r="6" s="65" customFormat="1" ht="18.75" customHeight="1" spans="1:23">
      <c r="A6" s="66"/>
      <c r="B6" s="66"/>
      <c r="C6" s="66"/>
      <c r="D6" s="66"/>
      <c r="E6" s="66"/>
      <c r="F6" s="66"/>
      <c r="G6" s="66"/>
      <c r="H6" s="71"/>
      <c r="I6" s="71" t="s">
        <v>154</v>
      </c>
      <c r="J6" s="66" t="s">
        <v>155</v>
      </c>
      <c r="K6" s="66" t="s">
        <v>156</v>
      </c>
      <c r="L6" s="66" t="s">
        <v>157</v>
      </c>
      <c r="M6" s="66" t="s">
        <v>158</v>
      </c>
      <c r="N6" s="66" t="s">
        <v>36</v>
      </c>
      <c r="O6" s="66" t="s">
        <v>37</v>
      </c>
      <c r="P6" s="66" t="s">
        <v>38</v>
      </c>
      <c r="Q6" s="66"/>
      <c r="R6" s="66" t="s">
        <v>35</v>
      </c>
      <c r="S6" s="66" t="s">
        <v>42</v>
      </c>
      <c r="T6" s="66" t="s">
        <v>43</v>
      </c>
      <c r="U6" s="66" t="s">
        <v>44</v>
      </c>
      <c r="V6" s="66" t="s">
        <v>45</v>
      </c>
      <c r="W6" s="66" t="s">
        <v>46</v>
      </c>
    </row>
    <row r="7" s="65" customFormat="1" ht="26" customHeight="1" spans="1:23">
      <c r="A7" s="66"/>
      <c r="B7" s="66"/>
      <c r="C7" s="66"/>
      <c r="D7" s="66"/>
      <c r="E7" s="66"/>
      <c r="F7" s="66"/>
      <c r="G7" s="66"/>
      <c r="H7" s="71"/>
      <c r="I7" s="71" t="s">
        <v>35</v>
      </c>
      <c r="J7" s="66"/>
      <c r="K7" s="66"/>
      <c r="L7" s="66"/>
      <c r="M7" s="66"/>
      <c r="N7" s="66"/>
      <c r="O7" s="66"/>
      <c r="P7" s="66"/>
      <c r="Q7" s="66"/>
      <c r="R7" s="66"/>
      <c r="S7" s="66"/>
      <c r="T7" s="66"/>
      <c r="U7" s="66"/>
      <c r="V7" s="66"/>
      <c r="W7" s="66"/>
    </row>
    <row r="8" ht="18.75" customHeight="1" spans="1:23">
      <c r="A8" s="67" t="s">
        <v>47</v>
      </c>
      <c r="B8" s="67">
        <v>2</v>
      </c>
      <c r="C8" s="67">
        <v>3</v>
      </c>
      <c r="D8" s="67">
        <v>4</v>
      </c>
      <c r="E8" s="67">
        <v>5</v>
      </c>
      <c r="F8" s="67">
        <v>6</v>
      </c>
      <c r="G8" s="67">
        <v>7</v>
      </c>
      <c r="H8" s="67">
        <v>8</v>
      </c>
      <c r="I8" s="67">
        <v>9</v>
      </c>
      <c r="J8" s="67">
        <v>10</v>
      </c>
      <c r="K8" s="67">
        <v>11</v>
      </c>
      <c r="L8" s="67">
        <v>12</v>
      </c>
      <c r="M8" s="67">
        <v>13</v>
      </c>
      <c r="N8" s="67">
        <v>14</v>
      </c>
      <c r="O8" s="67">
        <v>15</v>
      </c>
      <c r="P8" s="67">
        <v>16</v>
      </c>
      <c r="Q8" s="67">
        <v>17</v>
      </c>
      <c r="R8" s="67">
        <v>18</v>
      </c>
      <c r="S8" s="67">
        <v>19</v>
      </c>
      <c r="T8" s="67">
        <v>20</v>
      </c>
      <c r="U8" s="67">
        <v>21</v>
      </c>
      <c r="V8" s="67">
        <v>22</v>
      </c>
      <c r="W8" s="67">
        <v>23</v>
      </c>
    </row>
    <row r="9" ht="18.75" customHeight="1" spans="1:23">
      <c r="A9" s="68" t="s">
        <v>57</v>
      </c>
      <c r="B9" s="7"/>
      <c r="C9" s="8"/>
      <c r="D9" s="7"/>
      <c r="E9" s="68"/>
      <c r="F9" s="7"/>
      <c r="G9" s="7"/>
      <c r="H9" s="20">
        <v>20371439.97</v>
      </c>
      <c r="I9" s="20">
        <v>20371439.97</v>
      </c>
      <c r="J9" s="20"/>
      <c r="K9" s="20"/>
      <c r="L9" s="20">
        <v>20371439.97</v>
      </c>
      <c r="M9" s="20"/>
      <c r="N9" s="20"/>
      <c r="O9" s="20"/>
      <c r="P9" s="20"/>
      <c r="Q9" s="20"/>
      <c r="R9" s="20"/>
      <c r="S9" s="20"/>
      <c r="T9" s="20"/>
      <c r="U9" s="20"/>
      <c r="V9" s="20"/>
      <c r="W9" s="20"/>
    </row>
    <row r="10" ht="18.75" customHeight="1" spans="1:23">
      <c r="A10" s="69" t="s">
        <v>57</v>
      </c>
      <c r="B10" s="68" t="s">
        <v>159</v>
      </c>
      <c r="C10" s="70" t="s">
        <v>160</v>
      </c>
      <c r="D10" s="68" t="s">
        <v>77</v>
      </c>
      <c r="E10" s="68" t="s">
        <v>78</v>
      </c>
      <c r="F10" s="7" t="s">
        <v>161</v>
      </c>
      <c r="G10" s="68" t="s">
        <v>162</v>
      </c>
      <c r="H10" s="20">
        <v>4500468</v>
      </c>
      <c r="I10" s="20">
        <v>4500468</v>
      </c>
      <c r="J10" s="20"/>
      <c r="K10" s="20"/>
      <c r="L10" s="20">
        <v>4500468</v>
      </c>
      <c r="M10" s="20"/>
      <c r="N10" s="20"/>
      <c r="O10" s="20"/>
      <c r="P10" s="26"/>
      <c r="Q10" s="20"/>
      <c r="R10" s="20"/>
      <c r="S10" s="20"/>
      <c r="T10" s="20"/>
      <c r="U10" s="20"/>
      <c r="V10" s="20"/>
      <c r="W10" s="20"/>
    </row>
    <row r="11" ht="18.75" customHeight="1" spans="1:23">
      <c r="A11" s="69" t="s">
        <v>57</v>
      </c>
      <c r="B11" s="68" t="s">
        <v>159</v>
      </c>
      <c r="C11" s="70" t="s">
        <v>160</v>
      </c>
      <c r="D11" s="68" t="s">
        <v>77</v>
      </c>
      <c r="E11" s="68" t="s">
        <v>78</v>
      </c>
      <c r="F11" s="7" t="s">
        <v>163</v>
      </c>
      <c r="G11" s="68" t="s">
        <v>164</v>
      </c>
      <c r="H11" s="20">
        <v>5387700</v>
      </c>
      <c r="I11" s="20">
        <v>5387700</v>
      </c>
      <c r="J11" s="20"/>
      <c r="K11" s="20"/>
      <c r="L11" s="20">
        <v>5387700</v>
      </c>
      <c r="M11" s="20"/>
      <c r="N11" s="20"/>
      <c r="O11" s="20"/>
      <c r="P11" s="26"/>
      <c r="Q11" s="20"/>
      <c r="R11" s="20"/>
      <c r="S11" s="20"/>
      <c r="T11" s="20"/>
      <c r="U11" s="20"/>
      <c r="V11" s="20"/>
      <c r="W11" s="20"/>
    </row>
    <row r="12" ht="18.75" customHeight="1" spans="1:23">
      <c r="A12" s="69" t="s">
        <v>57</v>
      </c>
      <c r="B12" s="68" t="s">
        <v>159</v>
      </c>
      <c r="C12" s="70" t="s">
        <v>160</v>
      </c>
      <c r="D12" s="68" t="s">
        <v>77</v>
      </c>
      <c r="E12" s="68" t="s">
        <v>78</v>
      </c>
      <c r="F12" s="7" t="s">
        <v>165</v>
      </c>
      <c r="G12" s="68" t="s">
        <v>166</v>
      </c>
      <c r="H12" s="20">
        <v>26100</v>
      </c>
      <c r="I12" s="20">
        <v>26100</v>
      </c>
      <c r="J12" s="20"/>
      <c r="K12" s="20"/>
      <c r="L12" s="20">
        <v>26100</v>
      </c>
      <c r="M12" s="20"/>
      <c r="N12" s="20"/>
      <c r="O12" s="20"/>
      <c r="P12" s="26"/>
      <c r="Q12" s="20"/>
      <c r="R12" s="20"/>
      <c r="S12" s="20"/>
      <c r="T12" s="20"/>
      <c r="U12" s="20"/>
      <c r="V12" s="20"/>
      <c r="W12" s="20"/>
    </row>
    <row r="13" ht="18.75" customHeight="1" spans="1:23">
      <c r="A13" s="69" t="s">
        <v>57</v>
      </c>
      <c r="B13" s="68" t="s">
        <v>159</v>
      </c>
      <c r="C13" s="70" t="s">
        <v>160</v>
      </c>
      <c r="D13" s="68" t="s">
        <v>77</v>
      </c>
      <c r="E13" s="68" t="s">
        <v>78</v>
      </c>
      <c r="F13" s="7" t="s">
        <v>165</v>
      </c>
      <c r="G13" s="68" t="s">
        <v>166</v>
      </c>
      <c r="H13" s="20">
        <v>375039</v>
      </c>
      <c r="I13" s="20">
        <v>375039</v>
      </c>
      <c r="J13" s="20"/>
      <c r="K13" s="20"/>
      <c r="L13" s="20">
        <v>375039</v>
      </c>
      <c r="M13" s="20"/>
      <c r="N13" s="20"/>
      <c r="O13" s="20"/>
      <c r="P13" s="26"/>
      <c r="Q13" s="20"/>
      <c r="R13" s="20"/>
      <c r="S13" s="20"/>
      <c r="T13" s="20"/>
      <c r="U13" s="20"/>
      <c r="V13" s="20"/>
      <c r="W13" s="20"/>
    </row>
    <row r="14" ht="18.75" customHeight="1" spans="1:23">
      <c r="A14" s="69" t="s">
        <v>57</v>
      </c>
      <c r="B14" s="68" t="s">
        <v>159</v>
      </c>
      <c r="C14" s="70" t="s">
        <v>160</v>
      </c>
      <c r="D14" s="68" t="s">
        <v>113</v>
      </c>
      <c r="E14" s="68" t="s">
        <v>114</v>
      </c>
      <c r="F14" s="7" t="s">
        <v>163</v>
      </c>
      <c r="G14" s="68" t="s">
        <v>164</v>
      </c>
      <c r="H14" s="20">
        <v>112236</v>
      </c>
      <c r="I14" s="20">
        <v>112236</v>
      </c>
      <c r="J14" s="20"/>
      <c r="K14" s="20"/>
      <c r="L14" s="20">
        <v>112236</v>
      </c>
      <c r="M14" s="20"/>
      <c r="N14" s="20"/>
      <c r="O14" s="20"/>
      <c r="P14" s="26"/>
      <c r="Q14" s="20"/>
      <c r="R14" s="20"/>
      <c r="S14" s="20"/>
      <c r="T14" s="20"/>
      <c r="U14" s="20"/>
      <c r="V14" s="20"/>
      <c r="W14" s="20"/>
    </row>
    <row r="15" ht="18.75" customHeight="1" spans="1:23">
      <c r="A15" s="69" t="s">
        <v>57</v>
      </c>
      <c r="B15" s="68" t="s">
        <v>167</v>
      </c>
      <c r="C15" s="70" t="s">
        <v>168</v>
      </c>
      <c r="D15" s="68" t="s">
        <v>77</v>
      </c>
      <c r="E15" s="68" t="s">
        <v>78</v>
      </c>
      <c r="F15" s="7" t="s">
        <v>169</v>
      </c>
      <c r="G15" s="68" t="s">
        <v>170</v>
      </c>
      <c r="H15" s="20">
        <v>11914.62</v>
      </c>
      <c r="I15" s="20">
        <v>11914.62</v>
      </c>
      <c r="J15" s="20"/>
      <c r="K15" s="20"/>
      <c r="L15" s="20">
        <v>11914.62</v>
      </c>
      <c r="M15" s="20"/>
      <c r="N15" s="20"/>
      <c r="O15" s="20"/>
      <c r="P15" s="26"/>
      <c r="Q15" s="20"/>
      <c r="R15" s="20"/>
      <c r="S15" s="20"/>
      <c r="T15" s="20"/>
      <c r="U15" s="20"/>
      <c r="V15" s="20"/>
      <c r="W15" s="20"/>
    </row>
    <row r="16" ht="18.75" customHeight="1" spans="1:23">
      <c r="A16" s="69" t="s">
        <v>57</v>
      </c>
      <c r="B16" s="68" t="s">
        <v>167</v>
      </c>
      <c r="C16" s="70" t="s">
        <v>168</v>
      </c>
      <c r="D16" s="68" t="s">
        <v>89</v>
      </c>
      <c r="E16" s="68" t="s">
        <v>90</v>
      </c>
      <c r="F16" s="7" t="s">
        <v>171</v>
      </c>
      <c r="G16" s="68" t="s">
        <v>172</v>
      </c>
      <c r="H16" s="20">
        <v>1684040.8</v>
      </c>
      <c r="I16" s="20">
        <v>1684040.8</v>
      </c>
      <c r="J16" s="20"/>
      <c r="K16" s="20"/>
      <c r="L16" s="20">
        <v>1684040.8</v>
      </c>
      <c r="M16" s="20"/>
      <c r="N16" s="20"/>
      <c r="O16" s="20"/>
      <c r="P16" s="26"/>
      <c r="Q16" s="20"/>
      <c r="R16" s="20"/>
      <c r="S16" s="20"/>
      <c r="T16" s="20"/>
      <c r="U16" s="20"/>
      <c r="V16" s="20"/>
      <c r="W16" s="20"/>
    </row>
    <row r="17" ht="18.75" customHeight="1" spans="1:23">
      <c r="A17" s="69" t="s">
        <v>57</v>
      </c>
      <c r="B17" s="68" t="s">
        <v>167</v>
      </c>
      <c r="C17" s="70" t="s">
        <v>168</v>
      </c>
      <c r="D17" s="68" t="s">
        <v>99</v>
      </c>
      <c r="E17" s="68" t="s">
        <v>100</v>
      </c>
      <c r="F17" s="7" t="s">
        <v>173</v>
      </c>
      <c r="G17" s="68" t="s">
        <v>174</v>
      </c>
      <c r="H17" s="20">
        <v>834103.44</v>
      </c>
      <c r="I17" s="20">
        <v>834103.44</v>
      </c>
      <c r="J17" s="20"/>
      <c r="K17" s="20"/>
      <c r="L17" s="20">
        <v>834103.44</v>
      </c>
      <c r="M17" s="20"/>
      <c r="N17" s="20"/>
      <c r="O17" s="20"/>
      <c r="P17" s="26"/>
      <c r="Q17" s="20"/>
      <c r="R17" s="20"/>
      <c r="S17" s="20"/>
      <c r="T17" s="20"/>
      <c r="U17" s="20"/>
      <c r="V17" s="20"/>
      <c r="W17" s="20"/>
    </row>
    <row r="18" ht="18.75" customHeight="1" spans="1:23">
      <c r="A18" s="69" t="s">
        <v>57</v>
      </c>
      <c r="B18" s="68" t="s">
        <v>167</v>
      </c>
      <c r="C18" s="70" t="s">
        <v>168</v>
      </c>
      <c r="D18" s="68" t="s">
        <v>101</v>
      </c>
      <c r="E18" s="68" t="s">
        <v>102</v>
      </c>
      <c r="F18" s="7" t="s">
        <v>173</v>
      </c>
      <c r="G18" s="68" t="s">
        <v>174</v>
      </c>
      <c r="H18" s="20">
        <v>39492.73</v>
      </c>
      <c r="I18" s="20">
        <v>39492.73</v>
      </c>
      <c r="J18" s="20"/>
      <c r="K18" s="20"/>
      <c r="L18" s="20">
        <v>39492.73</v>
      </c>
      <c r="M18" s="20"/>
      <c r="N18" s="20"/>
      <c r="O18" s="20"/>
      <c r="P18" s="26"/>
      <c r="Q18" s="20"/>
      <c r="R18" s="20"/>
      <c r="S18" s="20"/>
      <c r="T18" s="20"/>
      <c r="U18" s="20"/>
      <c r="V18" s="20"/>
      <c r="W18" s="20"/>
    </row>
    <row r="19" ht="18.75" customHeight="1" spans="1:23">
      <c r="A19" s="69" t="s">
        <v>57</v>
      </c>
      <c r="B19" s="68" t="s">
        <v>167</v>
      </c>
      <c r="C19" s="70" t="s">
        <v>168</v>
      </c>
      <c r="D19" s="68" t="s">
        <v>103</v>
      </c>
      <c r="E19" s="68" t="s">
        <v>104</v>
      </c>
      <c r="F19" s="7" t="s">
        <v>175</v>
      </c>
      <c r="G19" s="68" t="s">
        <v>176</v>
      </c>
      <c r="H19" s="20">
        <v>452822.87</v>
      </c>
      <c r="I19" s="20">
        <v>452822.87</v>
      </c>
      <c r="J19" s="20"/>
      <c r="K19" s="20"/>
      <c r="L19" s="20">
        <v>452822.87</v>
      </c>
      <c r="M19" s="20"/>
      <c r="N19" s="20"/>
      <c r="O19" s="20"/>
      <c r="P19" s="26"/>
      <c r="Q19" s="20"/>
      <c r="R19" s="20"/>
      <c r="S19" s="20"/>
      <c r="T19" s="20"/>
      <c r="U19" s="20"/>
      <c r="V19" s="20"/>
      <c r="W19" s="20"/>
    </row>
    <row r="20" ht="18.75" customHeight="1" spans="1:23">
      <c r="A20" s="69" t="s">
        <v>57</v>
      </c>
      <c r="B20" s="68" t="s">
        <v>167</v>
      </c>
      <c r="C20" s="70" t="s">
        <v>168</v>
      </c>
      <c r="D20" s="68" t="s">
        <v>105</v>
      </c>
      <c r="E20" s="68" t="s">
        <v>106</v>
      </c>
      <c r="F20" s="7" t="s">
        <v>169</v>
      </c>
      <c r="G20" s="68" t="s">
        <v>170</v>
      </c>
      <c r="H20" s="20">
        <v>21050.51</v>
      </c>
      <c r="I20" s="20">
        <v>21050.51</v>
      </c>
      <c r="J20" s="20"/>
      <c r="K20" s="20"/>
      <c r="L20" s="20">
        <v>21050.51</v>
      </c>
      <c r="M20" s="20"/>
      <c r="N20" s="20"/>
      <c r="O20" s="20"/>
      <c r="P20" s="26"/>
      <c r="Q20" s="20"/>
      <c r="R20" s="20"/>
      <c r="S20" s="20"/>
      <c r="T20" s="20"/>
      <c r="U20" s="20"/>
      <c r="V20" s="20"/>
      <c r="W20" s="20"/>
    </row>
    <row r="21" ht="18.75" customHeight="1" spans="1:23">
      <c r="A21" s="69" t="s">
        <v>57</v>
      </c>
      <c r="B21" s="68" t="s">
        <v>167</v>
      </c>
      <c r="C21" s="70" t="s">
        <v>168</v>
      </c>
      <c r="D21" s="68" t="s">
        <v>105</v>
      </c>
      <c r="E21" s="68" t="s">
        <v>106</v>
      </c>
      <c r="F21" s="7" t="s">
        <v>169</v>
      </c>
      <c r="G21" s="68" t="s">
        <v>170</v>
      </c>
      <c r="H21" s="20">
        <v>1765</v>
      </c>
      <c r="I21" s="20">
        <v>1765</v>
      </c>
      <c r="J21" s="20"/>
      <c r="K21" s="20"/>
      <c r="L21" s="20">
        <v>1765</v>
      </c>
      <c r="M21" s="20"/>
      <c r="N21" s="20"/>
      <c r="O21" s="20"/>
      <c r="P21" s="26"/>
      <c r="Q21" s="20"/>
      <c r="R21" s="20"/>
      <c r="S21" s="20"/>
      <c r="T21" s="20"/>
      <c r="U21" s="20"/>
      <c r="V21" s="20"/>
      <c r="W21" s="20"/>
    </row>
    <row r="22" ht="18.75" customHeight="1" spans="1:23">
      <c r="A22" s="69" t="s">
        <v>57</v>
      </c>
      <c r="B22" s="68" t="s">
        <v>167</v>
      </c>
      <c r="C22" s="70" t="s">
        <v>168</v>
      </c>
      <c r="D22" s="68" t="s">
        <v>105</v>
      </c>
      <c r="E22" s="68" t="s">
        <v>106</v>
      </c>
      <c r="F22" s="7" t="s">
        <v>169</v>
      </c>
      <c r="G22" s="68" t="s">
        <v>170</v>
      </c>
      <c r="H22" s="20">
        <v>33535</v>
      </c>
      <c r="I22" s="20">
        <v>33535</v>
      </c>
      <c r="J22" s="20"/>
      <c r="K22" s="20"/>
      <c r="L22" s="20">
        <v>33535</v>
      </c>
      <c r="M22" s="20"/>
      <c r="N22" s="20"/>
      <c r="O22" s="20"/>
      <c r="P22" s="26"/>
      <c r="Q22" s="20"/>
      <c r="R22" s="20"/>
      <c r="S22" s="20"/>
      <c r="T22" s="20"/>
      <c r="U22" s="20"/>
      <c r="V22" s="20"/>
      <c r="W22" s="20"/>
    </row>
    <row r="23" ht="18.75" customHeight="1" spans="1:23">
      <c r="A23" s="69" t="s">
        <v>57</v>
      </c>
      <c r="B23" s="68" t="s">
        <v>177</v>
      </c>
      <c r="C23" s="70" t="s">
        <v>112</v>
      </c>
      <c r="D23" s="68" t="s">
        <v>111</v>
      </c>
      <c r="E23" s="68" t="s">
        <v>112</v>
      </c>
      <c r="F23" s="7" t="s">
        <v>178</v>
      </c>
      <c r="G23" s="68" t="s">
        <v>112</v>
      </c>
      <c r="H23" s="20">
        <v>1477200</v>
      </c>
      <c r="I23" s="20">
        <v>1477200</v>
      </c>
      <c r="J23" s="20"/>
      <c r="K23" s="20"/>
      <c r="L23" s="20">
        <v>1477200</v>
      </c>
      <c r="M23" s="20"/>
      <c r="N23" s="20"/>
      <c r="O23" s="20"/>
      <c r="P23" s="26"/>
      <c r="Q23" s="20"/>
      <c r="R23" s="20"/>
      <c r="S23" s="20"/>
      <c r="T23" s="20"/>
      <c r="U23" s="20"/>
      <c r="V23" s="20"/>
      <c r="W23" s="20"/>
    </row>
    <row r="24" ht="18.75" customHeight="1" spans="1:23">
      <c r="A24" s="69" t="s">
        <v>57</v>
      </c>
      <c r="B24" s="68" t="s">
        <v>179</v>
      </c>
      <c r="C24" s="70" t="s">
        <v>180</v>
      </c>
      <c r="D24" s="68" t="s">
        <v>77</v>
      </c>
      <c r="E24" s="68" t="s">
        <v>78</v>
      </c>
      <c r="F24" s="7" t="s">
        <v>181</v>
      </c>
      <c r="G24" s="68" t="s">
        <v>180</v>
      </c>
      <c r="H24" s="20">
        <v>238978.8</v>
      </c>
      <c r="I24" s="20">
        <v>238978.8</v>
      </c>
      <c r="J24" s="20"/>
      <c r="K24" s="20"/>
      <c r="L24" s="20">
        <v>238978.8</v>
      </c>
      <c r="M24" s="20"/>
      <c r="N24" s="20"/>
      <c r="O24" s="20"/>
      <c r="P24" s="26"/>
      <c r="Q24" s="20"/>
      <c r="R24" s="20"/>
      <c r="S24" s="20"/>
      <c r="T24" s="20"/>
      <c r="U24" s="20"/>
      <c r="V24" s="20"/>
      <c r="W24" s="20"/>
    </row>
    <row r="25" ht="18.75" customHeight="1" spans="1:23">
      <c r="A25" s="69" t="s">
        <v>57</v>
      </c>
      <c r="B25" s="68" t="s">
        <v>182</v>
      </c>
      <c r="C25" s="70" t="s">
        <v>183</v>
      </c>
      <c r="D25" s="68" t="s">
        <v>77</v>
      </c>
      <c r="E25" s="68" t="s">
        <v>78</v>
      </c>
      <c r="F25" s="7" t="s">
        <v>184</v>
      </c>
      <c r="G25" s="68" t="s">
        <v>185</v>
      </c>
      <c r="H25" s="20">
        <v>454211.2</v>
      </c>
      <c r="I25" s="20">
        <v>454211.2</v>
      </c>
      <c r="J25" s="20"/>
      <c r="K25" s="20"/>
      <c r="L25" s="20">
        <v>454211.2</v>
      </c>
      <c r="M25" s="20"/>
      <c r="N25" s="20"/>
      <c r="O25" s="20"/>
      <c r="P25" s="26"/>
      <c r="Q25" s="20"/>
      <c r="R25" s="20"/>
      <c r="S25" s="20"/>
      <c r="T25" s="20"/>
      <c r="U25" s="20"/>
      <c r="V25" s="20"/>
      <c r="W25" s="20"/>
    </row>
    <row r="26" ht="18.75" customHeight="1" spans="1:23">
      <c r="A26" s="69" t="s">
        <v>57</v>
      </c>
      <c r="B26" s="68" t="s">
        <v>182</v>
      </c>
      <c r="C26" s="70" t="s">
        <v>183</v>
      </c>
      <c r="D26" s="68" t="s">
        <v>77</v>
      </c>
      <c r="E26" s="68" t="s">
        <v>78</v>
      </c>
      <c r="F26" s="7" t="s">
        <v>184</v>
      </c>
      <c r="G26" s="68" t="s">
        <v>185</v>
      </c>
      <c r="H26" s="20">
        <v>377950</v>
      </c>
      <c r="I26" s="20">
        <v>377950</v>
      </c>
      <c r="J26" s="20"/>
      <c r="K26" s="20"/>
      <c r="L26" s="20">
        <v>377950</v>
      </c>
      <c r="M26" s="20"/>
      <c r="N26" s="20"/>
      <c r="O26" s="20"/>
      <c r="P26" s="26"/>
      <c r="Q26" s="20"/>
      <c r="R26" s="20"/>
      <c r="S26" s="20"/>
      <c r="T26" s="20"/>
      <c r="U26" s="20"/>
      <c r="V26" s="20"/>
      <c r="W26" s="20"/>
    </row>
    <row r="27" ht="18.75" customHeight="1" spans="1:23">
      <c r="A27" s="69" t="s">
        <v>57</v>
      </c>
      <c r="B27" s="68" t="s">
        <v>182</v>
      </c>
      <c r="C27" s="70" t="s">
        <v>183</v>
      </c>
      <c r="D27" s="68" t="s">
        <v>77</v>
      </c>
      <c r="E27" s="68" t="s">
        <v>78</v>
      </c>
      <c r="F27" s="7" t="s">
        <v>186</v>
      </c>
      <c r="G27" s="68" t="s">
        <v>187</v>
      </c>
      <c r="H27" s="20">
        <v>22000</v>
      </c>
      <c r="I27" s="20">
        <v>22000</v>
      </c>
      <c r="J27" s="20"/>
      <c r="K27" s="20"/>
      <c r="L27" s="20">
        <v>22000</v>
      </c>
      <c r="M27" s="20"/>
      <c r="N27" s="20"/>
      <c r="O27" s="20"/>
      <c r="P27" s="26"/>
      <c r="Q27" s="20"/>
      <c r="R27" s="20"/>
      <c r="S27" s="20"/>
      <c r="T27" s="20"/>
      <c r="U27" s="20"/>
      <c r="V27" s="20"/>
      <c r="W27" s="20"/>
    </row>
    <row r="28" ht="18.75" customHeight="1" spans="1:23">
      <c r="A28" s="69" t="s">
        <v>57</v>
      </c>
      <c r="B28" s="68" t="s">
        <v>182</v>
      </c>
      <c r="C28" s="70" t="s">
        <v>183</v>
      </c>
      <c r="D28" s="68" t="s">
        <v>77</v>
      </c>
      <c r="E28" s="68" t="s">
        <v>78</v>
      </c>
      <c r="F28" s="7" t="s">
        <v>188</v>
      </c>
      <c r="G28" s="68" t="s">
        <v>189</v>
      </c>
      <c r="H28" s="20">
        <v>40000</v>
      </c>
      <c r="I28" s="20">
        <v>40000</v>
      </c>
      <c r="J28" s="20"/>
      <c r="K28" s="20"/>
      <c r="L28" s="20">
        <v>40000</v>
      </c>
      <c r="M28" s="20"/>
      <c r="N28" s="20"/>
      <c r="O28" s="20"/>
      <c r="P28" s="26"/>
      <c r="Q28" s="20"/>
      <c r="R28" s="20"/>
      <c r="S28" s="20"/>
      <c r="T28" s="20"/>
      <c r="U28" s="20"/>
      <c r="V28" s="20"/>
      <c r="W28" s="20"/>
    </row>
    <row r="29" ht="18.75" customHeight="1" spans="1:23">
      <c r="A29" s="69" t="s">
        <v>57</v>
      </c>
      <c r="B29" s="68" t="s">
        <v>182</v>
      </c>
      <c r="C29" s="70" t="s">
        <v>183</v>
      </c>
      <c r="D29" s="68" t="s">
        <v>77</v>
      </c>
      <c r="E29" s="68" t="s">
        <v>78</v>
      </c>
      <c r="F29" s="7" t="s">
        <v>190</v>
      </c>
      <c r="G29" s="68" t="s">
        <v>191</v>
      </c>
      <c r="H29" s="20">
        <v>40000</v>
      </c>
      <c r="I29" s="20">
        <v>40000</v>
      </c>
      <c r="J29" s="20"/>
      <c r="K29" s="20"/>
      <c r="L29" s="20">
        <v>40000</v>
      </c>
      <c r="M29" s="20"/>
      <c r="N29" s="20"/>
      <c r="O29" s="20"/>
      <c r="P29" s="26"/>
      <c r="Q29" s="20"/>
      <c r="R29" s="20"/>
      <c r="S29" s="20"/>
      <c r="T29" s="20"/>
      <c r="U29" s="20"/>
      <c r="V29" s="20"/>
      <c r="W29" s="20"/>
    </row>
    <row r="30" ht="18.75" customHeight="1" spans="1:23">
      <c r="A30" s="69" t="s">
        <v>57</v>
      </c>
      <c r="B30" s="68" t="s">
        <v>182</v>
      </c>
      <c r="C30" s="70" t="s">
        <v>183</v>
      </c>
      <c r="D30" s="68" t="s">
        <v>77</v>
      </c>
      <c r="E30" s="68" t="s">
        <v>78</v>
      </c>
      <c r="F30" s="7" t="s">
        <v>192</v>
      </c>
      <c r="G30" s="68" t="s">
        <v>193</v>
      </c>
      <c r="H30" s="20">
        <v>377380</v>
      </c>
      <c r="I30" s="20">
        <v>377380</v>
      </c>
      <c r="J30" s="20"/>
      <c r="K30" s="20"/>
      <c r="L30" s="20">
        <v>377380</v>
      </c>
      <c r="M30" s="20"/>
      <c r="N30" s="20"/>
      <c r="O30" s="20"/>
      <c r="P30" s="26"/>
      <c r="Q30" s="20"/>
      <c r="R30" s="20"/>
      <c r="S30" s="20"/>
      <c r="T30" s="20"/>
      <c r="U30" s="20"/>
      <c r="V30" s="20"/>
      <c r="W30" s="20"/>
    </row>
    <row r="31" ht="18.75" customHeight="1" spans="1:23">
      <c r="A31" s="69" t="s">
        <v>57</v>
      </c>
      <c r="B31" s="68" t="s">
        <v>182</v>
      </c>
      <c r="C31" s="70" t="s">
        <v>183</v>
      </c>
      <c r="D31" s="68" t="s">
        <v>77</v>
      </c>
      <c r="E31" s="68" t="s">
        <v>78</v>
      </c>
      <c r="F31" s="7" t="s">
        <v>194</v>
      </c>
      <c r="G31" s="68" t="s">
        <v>195</v>
      </c>
      <c r="H31" s="20">
        <v>50000</v>
      </c>
      <c r="I31" s="20">
        <v>50000</v>
      </c>
      <c r="J31" s="20"/>
      <c r="K31" s="20"/>
      <c r="L31" s="20">
        <v>50000</v>
      </c>
      <c r="M31" s="20"/>
      <c r="N31" s="20"/>
      <c r="O31" s="20"/>
      <c r="P31" s="26"/>
      <c r="Q31" s="20"/>
      <c r="R31" s="20"/>
      <c r="S31" s="20"/>
      <c r="T31" s="20"/>
      <c r="U31" s="20"/>
      <c r="V31" s="20"/>
      <c r="W31" s="20"/>
    </row>
    <row r="32" ht="18.75" customHeight="1" spans="1:23">
      <c r="A32" s="69" t="s">
        <v>57</v>
      </c>
      <c r="B32" s="68" t="s">
        <v>182</v>
      </c>
      <c r="C32" s="70" t="s">
        <v>183</v>
      </c>
      <c r="D32" s="68" t="s">
        <v>77</v>
      </c>
      <c r="E32" s="68" t="s">
        <v>78</v>
      </c>
      <c r="F32" s="7" t="s">
        <v>194</v>
      </c>
      <c r="G32" s="68" t="s">
        <v>195</v>
      </c>
      <c r="H32" s="20">
        <v>350000</v>
      </c>
      <c r="I32" s="20">
        <v>350000</v>
      </c>
      <c r="J32" s="20"/>
      <c r="K32" s="20"/>
      <c r="L32" s="20">
        <v>350000</v>
      </c>
      <c r="M32" s="20"/>
      <c r="N32" s="20"/>
      <c r="O32" s="20"/>
      <c r="P32" s="26"/>
      <c r="Q32" s="20"/>
      <c r="R32" s="20"/>
      <c r="S32" s="20"/>
      <c r="T32" s="20"/>
      <c r="U32" s="20"/>
      <c r="V32" s="20"/>
      <c r="W32" s="20"/>
    </row>
    <row r="33" ht="18.75" customHeight="1" spans="1:23">
      <c r="A33" s="69" t="s">
        <v>57</v>
      </c>
      <c r="B33" s="68" t="s">
        <v>182</v>
      </c>
      <c r="C33" s="70" t="s">
        <v>183</v>
      </c>
      <c r="D33" s="68" t="s">
        <v>77</v>
      </c>
      <c r="E33" s="68" t="s">
        <v>78</v>
      </c>
      <c r="F33" s="7" t="s">
        <v>196</v>
      </c>
      <c r="G33" s="68" t="s">
        <v>197</v>
      </c>
      <c r="H33" s="20">
        <v>15000</v>
      </c>
      <c r="I33" s="20">
        <v>15000</v>
      </c>
      <c r="J33" s="20"/>
      <c r="K33" s="20"/>
      <c r="L33" s="20">
        <v>15000</v>
      </c>
      <c r="M33" s="20"/>
      <c r="N33" s="20"/>
      <c r="O33" s="20"/>
      <c r="P33" s="26"/>
      <c r="Q33" s="20"/>
      <c r="R33" s="20"/>
      <c r="S33" s="20"/>
      <c r="T33" s="20"/>
      <c r="U33" s="20"/>
      <c r="V33" s="20"/>
      <c r="W33" s="20"/>
    </row>
    <row r="34" ht="18.75" customHeight="1" spans="1:23">
      <c r="A34" s="69" t="s">
        <v>57</v>
      </c>
      <c r="B34" s="68" t="s">
        <v>182</v>
      </c>
      <c r="C34" s="70" t="s">
        <v>183</v>
      </c>
      <c r="D34" s="68" t="s">
        <v>77</v>
      </c>
      <c r="E34" s="68" t="s">
        <v>78</v>
      </c>
      <c r="F34" s="7" t="s">
        <v>198</v>
      </c>
      <c r="G34" s="68" t="s">
        <v>199</v>
      </c>
      <c r="H34" s="20">
        <v>60000</v>
      </c>
      <c r="I34" s="20">
        <v>60000</v>
      </c>
      <c r="J34" s="20"/>
      <c r="K34" s="20"/>
      <c r="L34" s="20">
        <v>60000</v>
      </c>
      <c r="M34" s="20"/>
      <c r="N34" s="20"/>
      <c r="O34" s="20"/>
      <c r="P34" s="26"/>
      <c r="Q34" s="20"/>
      <c r="R34" s="20"/>
      <c r="S34" s="20"/>
      <c r="T34" s="20"/>
      <c r="U34" s="20"/>
      <c r="V34" s="20"/>
      <c r="W34" s="20"/>
    </row>
    <row r="35" ht="18.75" customHeight="1" spans="1:23">
      <c r="A35" s="69" t="s">
        <v>57</v>
      </c>
      <c r="B35" s="68" t="s">
        <v>182</v>
      </c>
      <c r="C35" s="70" t="s">
        <v>183</v>
      </c>
      <c r="D35" s="68" t="s">
        <v>77</v>
      </c>
      <c r="E35" s="68" t="s">
        <v>78</v>
      </c>
      <c r="F35" s="7" t="s">
        <v>200</v>
      </c>
      <c r="G35" s="68" t="s">
        <v>201</v>
      </c>
      <c r="H35" s="20">
        <v>100000</v>
      </c>
      <c r="I35" s="20">
        <v>100000</v>
      </c>
      <c r="J35" s="20"/>
      <c r="K35" s="20"/>
      <c r="L35" s="20">
        <v>100000</v>
      </c>
      <c r="M35" s="20"/>
      <c r="N35" s="20"/>
      <c r="O35" s="20"/>
      <c r="P35" s="26"/>
      <c r="Q35" s="20"/>
      <c r="R35" s="20"/>
      <c r="S35" s="20"/>
      <c r="T35" s="20"/>
      <c r="U35" s="20"/>
      <c r="V35" s="20"/>
      <c r="W35" s="20"/>
    </row>
    <row r="36" ht="18.75" customHeight="1" spans="1:23">
      <c r="A36" s="69" t="s">
        <v>57</v>
      </c>
      <c r="B36" s="68" t="s">
        <v>182</v>
      </c>
      <c r="C36" s="70" t="s">
        <v>183</v>
      </c>
      <c r="D36" s="68" t="s">
        <v>77</v>
      </c>
      <c r="E36" s="68" t="s">
        <v>78</v>
      </c>
      <c r="F36" s="7" t="s">
        <v>202</v>
      </c>
      <c r="G36" s="68" t="s">
        <v>203</v>
      </c>
      <c r="H36" s="20">
        <v>78600</v>
      </c>
      <c r="I36" s="20">
        <v>78600</v>
      </c>
      <c r="J36" s="20"/>
      <c r="K36" s="20"/>
      <c r="L36" s="20">
        <v>78600</v>
      </c>
      <c r="M36" s="20"/>
      <c r="N36" s="20"/>
      <c r="O36" s="20"/>
      <c r="P36" s="26"/>
      <c r="Q36" s="20"/>
      <c r="R36" s="20"/>
      <c r="S36" s="20"/>
      <c r="T36" s="20"/>
      <c r="U36" s="20"/>
      <c r="V36" s="20"/>
      <c r="W36" s="20"/>
    </row>
    <row r="37" ht="18.75" customHeight="1" spans="1:23">
      <c r="A37" s="69" t="s">
        <v>57</v>
      </c>
      <c r="B37" s="68" t="s">
        <v>182</v>
      </c>
      <c r="C37" s="70" t="s">
        <v>183</v>
      </c>
      <c r="D37" s="68" t="s">
        <v>77</v>
      </c>
      <c r="E37" s="68" t="s">
        <v>78</v>
      </c>
      <c r="F37" s="7" t="s">
        <v>204</v>
      </c>
      <c r="G37" s="68" t="s">
        <v>205</v>
      </c>
      <c r="H37" s="20">
        <v>700000</v>
      </c>
      <c r="I37" s="20">
        <v>700000</v>
      </c>
      <c r="J37" s="20"/>
      <c r="K37" s="20"/>
      <c r="L37" s="20">
        <v>700000</v>
      </c>
      <c r="M37" s="20"/>
      <c r="N37" s="20"/>
      <c r="O37" s="20"/>
      <c r="P37" s="26"/>
      <c r="Q37" s="20"/>
      <c r="R37" s="20"/>
      <c r="S37" s="20"/>
      <c r="T37" s="20"/>
      <c r="U37" s="20"/>
      <c r="V37" s="20"/>
      <c r="W37" s="20"/>
    </row>
    <row r="38" ht="18.75" customHeight="1" spans="1:23">
      <c r="A38" s="69" t="s">
        <v>57</v>
      </c>
      <c r="B38" s="68" t="s">
        <v>182</v>
      </c>
      <c r="C38" s="70" t="s">
        <v>183</v>
      </c>
      <c r="D38" s="68" t="s">
        <v>77</v>
      </c>
      <c r="E38" s="68" t="s">
        <v>78</v>
      </c>
      <c r="F38" s="7" t="s">
        <v>204</v>
      </c>
      <c r="G38" s="68" t="s">
        <v>205</v>
      </c>
      <c r="H38" s="20">
        <v>82800</v>
      </c>
      <c r="I38" s="20">
        <v>82800</v>
      </c>
      <c r="J38" s="20"/>
      <c r="K38" s="20"/>
      <c r="L38" s="20">
        <v>82800</v>
      </c>
      <c r="M38" s="20"/>
      <c r="N38" s="20"/>
      <c r="O38" s="20"/>
      <c r="P38" s="26"/>
      <c r="Q38" s="20"/>
      <c r="R38" s="20"/>
      <c r="S38" s="20"/>
      <c r="T38" s="20"/>
      <c r="U38" s="20"/>
      <c r="V38" s="20"/>
      <c r="W38" s="20"/>
    </row>
    <row r="39" ht="18.75" customHeight="1" spans="1:23">
      <c r="A39" s="69" t="s">
        <v>57</v>
      </c>
      <c r="B39" s="68" t="s">
        <v>206</v>
      </c>
      <c r="C39" s="70" t="s">
        <v>207</v>
      </c>
      <c r="D39" s="68" t="s">
        <v>77</v>
      </c>
      <c r="E39" s="68" t="s">
        <v>78</v>
      </c>
      <c r="F39" s="7" t="s">
        <v>208</v>
      </c>
      <c r="G39" s="68" t="s">
        <v>209</v>
      </c>
      <c r="H39" s="20">
        <v>77600</v>
      </c>
      <c r="I39" s="20">
        <v>77600</v>
      </c>
      <c r="J39" s="20"/>
      <c r="K39" s="20"/>
      <c r="L39" s="20">
        <v>77600</v>
      </c>
      <c r="M39" s="20"/>
      <c r="N39" s="20"/>
      <c r="O39" s="20"/>
      <c r="P39" s="26"/>
      <c r="Q39" s="20"/>
      <c r="R39" s="20"/>
      <c r="S39" s="20"/>
      <c r="T39" s="20"/>
      <c r="U39" s="20"/>
      <c r="V39" s="20"/>
      <c r="W39" s="20"/>
    </row>
    <row r="40" ht="18.75" customHeight="1" spans="1:23">
      <c r="A40" s="69" t="s">
        <v>57</v>
      </c>
      <c r="B40" s="68" t="s">
        <v>210</v>
      </c>
      <c r="C40" s="70" t="s">
        <v>138</v>
      </c>
      <c r="D40" s="68" t="s">
        <v>77</v>
      </c>
      <c r="E40" s="68" t="s">
        <v>78</v>
      </c>
      <c r="F40" s="7" t="s">
        <v>211</v>
      </c>
      <c r="G40" s="68" t="s">
        <v>138</v>
      </c>
      <c r="H40" s="20">
        <v>54280</v>
      </c>
      <c r="I40" s="20">
        <v>54280</v>
      </c>
      <c r="J40" s="20"/>
      <c r="K40" s="20"/>
      <c r="L40" s="20">
        <v>54280</v>
      </c>
      <c r="M40" s="20"/>
      <c r="N40" s="20"/>
      <c r="O40" s="20"/>
      <c r="P40" s="26"/>
      <c r="Q40" s="20"/>
      <c r="R40" s="20"/>
      <c r="S40" s="20"/>
      <c r="T40" s="20"/>
      <c r="U40" s="20"/>
      <c r="V40" s="20"/>
      <c r="W40" s="20"/>
    </row>
    <row r="41" ht="18.75" customHeight="1" spans="1:23">
      <c r="A41" s="69" t="s">
        <v>57</v>
      </c>
      <c r="B41" s="68" t="s">
        <v>212</v>
      </c>
      <c r="C41" s="70" t="s">
        <v>213</v>
      </c>
      <c r="D41" s="68" t="s">
        <v>77</v>
      </c>
      <c r="E41" s="68" t="s">
        <v>78</v>
      </c>
      <c r="F41" s="7" t="s">
        <v>202</v>
      </c>
      <c r="G41" s="68" t="s">
        <v>203</v>
      </c>
      <c r="H41" s="20">
        <v>786000</v>
      </c>
      <c r="I41" s="20">
        <v>786000</v>
      </c>
      <c r="J41" s="20"/>
      <c r="K41" s="20"/>
      <c r="L41" s="20">
        <v>786000</v>
      </c>
      <c r="M41" s="20"/>
      <c r="N41" s="20"/>
      <c r="O41" s="20"/>
      <c r="P41" s="26"/>
      <c r="Q41" s="20"/>
      <c r="R41" s="20"/>
      <c r="S41" s="20"/>
      <c r="T41" s="20"/>
      <c r="U41" s="20"/>
      <c r="V41" s="20"/>
      <c r="W41" s="20"/>
    </row>
    <row r="42" ht="18.75" customHeight="1" spans="1:23">
      <c r="A42" s="69" t="s">
        <v>57</v>
      </c>
      <c r="B42" s="68" t="s">
        <v>214</v>
      </c>
      <c r="C42" s="70" t="s">
        <v>215</v>
      </c>
      <c r="D42" s="68" t="s">
        <v>77</v>
      </c>
      <c r="E42" s="68" t="s">
        <v>78</v>
      </c>
      <c r="F42" s="7" t="s">
        <v>161</v>
      </c>
      <c r="G42" s="68" t="s">
        <v>162</v>
      </c>
      <c r="H42" s="20">
        <v>168960</v>
      </c>
      <c r="I42" s="20">
        <v>168960</v>
      </c>
      <c r="J42" s="20"/>
      <c r="K42" s="20"/>
      <c r="L42" s="20">
        <v>168960</v>
      </c>
      <c r="M42" s="20"/>
      <c r="N42" s="20"/>
      <c r="O42" s="20"/>
      <c r="P42" s="26"/>
      <c r="Q42" s="20"/>
      <c r="R42" s="20"/>
      <c r="S42" s="20"/>
      <c r="T42" s="20"/>
      <c r="U42" s="20"/>
      <c r="V42" s="20"/>
      <c r="W42" s="20"/>
    </row>
    <row r="43" ht="18.75" customHeight="1" spans="1:23">
      <c r="A43" s="69" t="s">
        <v>57</v>
      </c>
      <c r="B43" s="68" t="s">
        <v>214</v>
      </c>
      <c r="C43" s="70" t="s">
        <v>215</v>
      </c>
      <c r="D43" s="68" t="s">
        <v>77</v>
      </c>
      <c r="E43" s="68" t="s">
        <v>78</v>
      </c>
      <c r="F43" s="7" t="s">
        <v>163</v>
      </c>
      <c r="G43" s="68" t="s">
        <v>164</v>
      </c>
      <c r="H43" s="20">
        <v>13200</v>
      </c>
      <c r="I43" s="20">
        <v>13200</v>
      </c>
      <c r="J43" s="20"/>
      <c r="K43" s="20"/>
      <c r="L43" s="20">
        <v>13200</v>
      </c>
      <c r="M43" s="20"/>
      <c r="N43" s="20"/>
      <c r="O43" s="20"/>
      <c r="P43" s="26"/>
      <c r="Q43" s="20"/>
      <c r="R43" s="20"/>
      <c r="S43" s="20"/>
      <c r="T43" s="20"/>
      <c r="U43" s="20"/>
      <c r="V43" s="20"/>
      <c r="W43" s="20"/>
    </row>
    <row r="44" ht="18.75" customHeight="1" spans="1:23">
      <c r="A44" s="69" t="s">
        <v>57</v>
      </c>
      <c r="B44" s="68" t="s">
        <v>214</v>
      </c>
      <c r="C44" s="70" t="s">
        <v>215</v>
      </c>
      <c r="D44" s="68" t="s">
        <v>77</v>
      </c>
      <c r="E44" s="68" t="s">
        <v>78</v>
      </c>
      <c r="F44" s="7" t="s">
        <v>165</v>
      </c>
      <c r="G44" s="68" t="s">
        <v>166</v>
      </c>
      <c r="H44" s="20">
        <v>1500</v>
      </c>
      <c r="I44" s="20">
        <v>1500</v>
      </c>
      <c r="J44" s="20"/>
      <c r="K44" s="20"/>
      <c r="L44" s="20">
        <v>1500</v>
      </c>
      <c r="M44" s="20"/>
      <c r="N44" s="20"/>
      <c r="O44" s="20"/>
      <c r="P44" s="26"/>
      <c r="Q44" s="20"/>
      <c r="R44" s="20"/>
      <c r="S44" s="20"/>
      <c r="T44" s="20"/>
      <c r="U44" s="20"/>
      <c r="V44" s="20"/>
      <c r="W44" s="20"/>
    </row>
    <row r="45" ht="18.75" customHeight="1" spans="1:23">
      <c r="A45" s="69" t="s">
        <v>57</v>
      </c>
      <c r="B45" s="68" t="s">
        <v>214</v>
      </c>
      <c r="C45" s="70" t="s">
        <v>215</v>
      </c>
      <c r="D45" s="68" t="s">
        <v>77</v>
      </c>
      <c r="E45" s="68" t="s">
        <v>78</v>
      </c>
      <c r="F45" s="7" t="s">
        <v>216</v>
      </c>
      <c r="G45" s="68" t="s">
        <v>217</v>
      </c>
      <c r="H45" s="20">
        <v>73776</v>
      </c>
      <c r="I45" s="20">
        <v>73776</v>
      </c>
      <c r="J45" s="20"/>
      <c r="K45" s="20"/>
      <c r="L45" s="20">
        <v>73776</v>
      </c>
      <c r="M45" s="20"/>
      <c r="N45" s="20"/>
      <c r="O45" s="20"/>
      <c r="P45" s="26"/>
      <c r="Q45" s="20"/>
      <c r="R45" s="20"/>
      <c r="S45" s="20"/>
      <c r="T45" s="20"/>
      <c r="U45" s="20"/>
      <c r="V45" s="20"/>
      <c r="W45" s="20"/>
    </row>
    <row r="46" ht="18.75" customHeight="1" spans="1:23">
      <c r="A46" s="69" t="s">
        <v>57</v>
      </c>
      <c r="B46" s="68" t="s">
        <v>214</v>
      </c>
      <c r="C46" s="70" t="s">
        <v>215</v>
      </c>
      <c r="D46" s="68" t="s">
        <v>77</v>
      </c>
      <c r="E46" s="68" t="s">
        <v>78</v>
      </c>
      <c r="F46" s="7" t="s">
        <v>216</v>
      </c>
      <c r="G46" s="68" t="s">
        <v>217</v>
      </c>
      <c r="H46" s="20">
        <v>75000</v>
      </c>
      <c r="I46" s="20">
        <v>75000</v>
      </c>
      <c r="J46" s="20"/>
      <c r="K46" s="20"/>
      <c r="L46" s="20">
        <v>75000</v>
      </c>
      <c r="M46" s="20"/>
      <c r="N46" s="20"/>
      <c r="O46" s="20"/>
      <c r="P46" s="26"/>
      <c r="Q46" s="20"/>
      <c r="R46" s="20"/>
      <c r="S46" s="20"/>
      <c r="T46" s="20"/>
      <c r="U46" s="20"/>
      <c r="V46" s="20"/>
      <c r="W46" s="20"/>
    </row>
    <row r="47" ht="18.75" customHeight="1" spans="1:23">
      <c r="A47" s="69" t="s">
        <v>57</v>
      </c>
      <c r="B47" s="68" t="s">
        <v>214</v>
      </c>
      <c r="C47" s="70" t="s">
        <v>215</v>
      </c>
      <c r="D47" s="68" t="s">
        <v>77</v>
      </c>
      <c r="E47" s="68" t="s">
        <v>78</v>
      </c>
      <c r="F47" s="7" t="s">
        <v>216</v>
      </c>
      <c r="G47" s="68" t="s">
        <v>217</v>
      </c>
      <c r="H47" s="20">
        <v>40800</v>
      </c>
      <c r="I47" s="20">
        <v>40800</v>
      </c>
      <c r="J47" s="20"/>
      <c r="K47" s="20"/>
      <c r="L47" s="20">
        <v>40800</v>
      </c>
      <c r="M47" s="20"/>
      <c r="N47" s="20"/>
      <c r="O47" s="20"/>
      <c r="P47" s="26"/>
      <c r="Q47" s="20"/>
      <c r="R47" s="20"/>
      <c r="S47" s="20"/>
      <c r="T47" s="20"/>
      <c r="U47" s="20"/>
      <c r="V47" s="20"/>
      <c r="W47" s="20"/>
    </row>
    <row r="48" ht="18.75" customHeight="1" spans="1:23">
      <c r="A48" s="69" t="s">
        <v>57</v>
      </c>
      <c r="B48" s="68" t="s">
        <v>214</v>
      </c>
      <c r="C48" s="70" t="s">
        <v>215</v>
      </c>
      <c r="D48" s="68" t="s">
        <v>77</v>
      </c>
      <c r="E48" s="68" t="s">
        <v>78</v>
      </c>
      <c r="F48" s="7" t="s">
        <v>216</v>
      </c>
      <c r="G48" s="68" t="s">
        <v>217</v>
      </c>
      <c r="H48" s="20">
        <v>14080</v>
      </c>
      <c r="I48" s="20">
        <v>14080</v>
      </c>
      <c r="J48" s="20"/>
      <c r="K48" s="20"/>
      <c r="L48" s="20">
        <v>14080</v>
      </c>
      <c r="M48" s="20"/>
      <c r="N48" s="20"/>
      <c r="O48" s="20"/>
      <c r="P48" s="26"/>
      <c r="Q48" s="20"/>
      <c r="R48" s="20"/>
      <c r="S48" s="20"/>
      <c r="T48" s="20"/>
      <c r="U48" s="20"/>
      <c r="V48" s="20"/>
      <c r="W48" s="20"/>
    </row>
    <row r="49" ht="18.75" customHeight="1" spans="1:23">
      <c r="A49" s="69" t="s">
        <v>57</v>
      </c>
      <c r="B49" s="68" t="s">
        <v>214</v>
      </c>
      <c r="C49" s="70" t="s">
        <v>215</v>
      </c>
      <c r="D49" s="68" t="s">
        <v>113</v>
      </c>
      <c r="E49" s="68" t="s">
        <v>114</v>
      </c>
      <c r="F49" s="7" t="s">
        <v>163</v>
      </c>
      <c r="G49" s="68" t="s">
        <v>164</v>
      </c>
      <c r="H49" s="20">
        <v>9600</v>
      </c>
      <c r="I49" s="20">
        <v>9600</v>
      </c>
      <c r="J49" s="20"/>
      <c r="K49" s="20"/>
      <c r="L49" s="20">
        <v>9600</v>
      </c>
      <c r="M49" s="20"/>
      <c r="N49" s="20"/>
      <c r="O49" s="20"/>
      <c r="P49" s="26"/>
      <c r="Q49" s="20"/>
      <c r="R49" s="20"/>
      <c r="S49" s="20"/>
      <c r="T49" s="20"/>
      <c r="U49" s="20"/>
      <c r="V49" s="20"/>
      <c r="W49" s="20"/>
    </row>
    <row r="50" ht="18.75" customHeight="1" spans="1:23">
      <c r="A50" s="69" t="s">
        <v>57</v>
      </c>
      <c r="B50" s="68" t="s">
        <v>218</v>
      </c>
      <c r="C50" s="70" t="s">
        <v>219</v>
      </c>
      <c r="D50" s="68" t="s">
        <v>77</v>
      </c>
      <c r="E50" s="68" t="s">
        <v>78</v>
      </c>
      <c r="F50" s="7" t="s">
        <v>165</v>
      </c>
      <c r="G50" s="68" t="s">
        <v>166</v>
      </c>
      <c r="H50" s="20">
        <v>1022256</v>
      </c>
      <c r="I50" s="20">
        <v>1022256</v>
      </c>
      <c r="J50" s="20"/>
      <c r="K50" s="20"/>
      <c r="L50" s="20">
        <v>1022256</v>
      </c>
      <c r="M50" s="20"/>
      <c r="N50" s="20"/>
      <c r="O50" s="20"/>
      <c r="P50" s="26"/>
      <c r="Q50" s="20"/>
      <c r="R50" s="20"/>
      <c r="S50" s="20"/>
      <c r="T50" s="20"/>
      <c r="U50" s="20"/>
      <c r="V50" s="20"/>
      <c r="W50" s="20"/>
    </row>
    <row r="51" ht="18.75" customHeight="1" spans="1:23">
      <c r="A51" s="69" t="s">
        <v>57</v>
      </c>
      <c r="B51" s="68" t="s">
        <v>220</v>
      </c>
      <c r="C51" s="70" t="s">
        <v>221</v>
      </c>
      <c r="D51" s="68" t="s">
        <v>77</v>
      </c>
      <c r="E51" s="68" t="s">
        <v>78</v>
      </c>
      <c r="F51" s="7" t="s">
        <v>216</v>
      </c>
      <c r="G51" s="68" t="s">
        <v>217</v>
      </c>
      <c r="H51" s="20">
        <v>90000</v>
      </c>
      <c r="I51" s="20">
        <v>90000</v>
      </c>
      <c r="J51" s="20"/>
      <c r="K51" s="20"/>
      <c r="L51" s="20">
        <v>90000</v>
      </c>
      <c r="M51" s="20"/>
      <c r="N51" s="20"/>
      <c r="O51" s="20"/>
      <c r="P51" s="26"/>
      <c r="Q51" s="20"/>
      <c r="R51" s="20"/>
      <c r="S51" s="20"/>
      <c r="T51" s="20"/>
      <c r="U51" s="20"/>
      <c r="V51" s="20"/>
      <c r="W51" s="20"/>
    </row>
    <row r="52" ht="18.75" customHeight="1" spans="1:23">
      <c r="A52" s="9" t="s">
        <v>33</v>
      </c>
      <c r="B52" s="9"/>
      <c r="C52" s="9"/>
      <c r="D52" s="9"/>
      <c r="E52" s="9"/>
      <c r="F52" s="9"/>
      <c r="G52" s="9"/>
      <c r="H52" s="20">
        <v>20371439.97</v>
      </c>
      <c r="I52" s="20">
        <v>20371439.97</v>
      </c>
      <c r="J52" s="20"/>
      <c r="K52" s="20"/>
      <c r="L52" s="20">
        <v>20371439.97</v>
      </c>
      <c r="M52" s="20"/>
      <c r="N52" s="20"/>
      <c r="O52" s="20"/>
      <c r="P52" s="20"/>
      <c r="Q52" s="20"/>
      <c r="R52" s="20"/>
      <c r="S52" s="20"/>
      <c r="T52" s="20"/>
      <c r="U52" s="20"/>
      <c r="V52" s="20"/>
      <c r="W52" s="20"/>
    </row>
  </sheetData>
  <mergeCells count="30">
    <mergeCell ref="A2:W2"/>
    <mergeCell ref="A3:G3"/>
    <mergeCell ref="I4:W4"/>
    <mergeCell ref="I5:M5"/>
    <mergeCell ref="N5:P5"/>
    <mergeCell ref="R5:W5"/>
    <mergeCell ref="A52:G5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432638888888889" right="0.236111111111111" top="0.393055555555556" bottom="0.236111111111111" header="0.196527777777778" footer="0.0784722222222222"/>
  <pageSetup paperSize="1" scale="6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3"/>
  <sheetViews>
    <sheetView showZeros="0" topLeftCell="A9" workbookViewId="0">
      <selection activeCell="I23" sqref="I23"/>
    </sheetView>
  </sheetViews>
  <sheetFormatPr defaultColWidth="8.85" defaultRowHeight="15" customHeight="1"/>
  <cols>
    <col min="1" max="1" width="12.5583333333333" customWidth="1"/>
    <col min="2" max="2" width="10.5583333333333" customWidth="1"/>
    <col min="3" max="3" width="17.225" customWidth="1"/>
    <col min="4" max="4" width="14.1083333333333" customWidth="1"/>
    <col min="5" max="5" width="7.89166666666667" customWidth="1"/>
    <col min="6" max="6" width="9.66666666666667" customWidth="1"/>
    <col min="7" max="7" width="6.66666666666667" customWidth="1"/>
    <col min="8" max="8" width="6" customWidth="1"/>
    <col min="9" max="9" width="11.775" customWidth="1"/>
    <col min="10" max="10" width="11.5583333333333" customWidth="1"/>
    <col min="11" max="11" width="11.775" customWidth="1"/>
    <col min="12" max="13" width="6.10833333333333" customWidth="1"/>
    <col min="14" max="14" width="5.66666666666667" customWidth="1"/>
    <col min="15" max="15" width="6" customWidth="1"/>
    <col min="16" max="16" width="5.775" customWidth="1"/>
    <col min="17" max="17" width="6.225" customWidth="1"/>
    <col min="18" max="18" width="8.66666666666667" customWidth="1"/>
    <col min="19" max="19" width="5.66666666666667" customWidth="1"/>
    <col min="20" max="20" width="5.775" customWidth="1"/>
    <col min="21" max="21" width="6.225" customWidth="1"/>
    <col min="22" max="22" width="6.33333333333333" customWidth="1"/>
    <col min="23" max="23" width="8.33333333333333" customWidth="1"/>
  </cols>
  <sheetData>
    <row r="1" ht="18.75" customHeight="1" spans="1:23">
      <c r="A1" s="2"/>
      <c r="B1" s="2"/>
      <c r="C1" s="2"/>
      <c r="D1" s="2"/>
      <c r="E1" s="2"/>
      <c r="F1" s="2"/>
      <c r="G1" s="2"/>
      <c r="H1" s="2"/>
      <c r="I1" s="2"/>
      <c r="J1" s="2"/>
      <c r="K1" s="2"/>
      <c r="L1" s="2"/>
      <c r="M1" s="2"/>
      <c r="N1" s="10"/>
      <c r="O1" s="10"/>
      <c r="P1" s="10"/>
      <c r="Q1" s="10"/>
      <c r="R1" s="10"/>
      <c r="S1" s="10"/>
      <c r="T1" s="10"/>
      <c r="U1" s="10"/>
      <c r="V1" s="10"/>
      <c r="W1" s="11" t="s">
        <v>222</v>
      </c>
    </row>
    <row r="2" ht="45" customHeight="1" spans="1:23">
      <c r="A2" s="3" t="s">
        <v>223</v>
      </c>
      <c r="B2" s="3"/>
      <c r="C2" s="3"/>
      <c r="D2" s="3"/>
      <c r="E2" s="3"/>
      <c r="F2" s="3"/>
      <c r="G2" s="3"/>
      <c r="H2" s="3"/>
      <c r="I2" s="3"/>
      <c r="J2" s="3"/>
      <c r="K2" s="3"/>
      <c r="L2" s="3"/>
      <c r="M2" s="3"/>
      <c r="N2" s="64"/>
      <c r="O2" s="64"/>
      <c r="P2" s="64"/>
      <c r="Q2" s="64"/>
      <c r="R2" s="64"/>
      <c r="S2" s="64"/>
      <c r="T2" s="64"/>
      <c r="U2" s="64"/>
      <c r="V2" s="64"/>
      <c r="W2" s="64"/>
    </row>
    <row r="3" s="1" customFormat="1" ht="24" customHeight="1" spans="1:23">
      <c r="A3" s="4" t="s">
        <v>2</v>
      </c>
      <c r="B3" s="4"/>
      <c r="C3" s="4"/>
      <c r="D3" s="4"/>
      <c r="E3" s="4"/>
      <c r="F3" s="4"/>
      <c r="G3" s="4"/>
      <c r="H3" s="4"/>
      <c r="I3" s="62"/>
      <c r="J3" s="62"/>
      <c r="K3" s="62"/>
      <c r="L3" s="62"/>
      <c r="M3" s="62"/>
      <c r="N3" s="12"/>
      <c r="O3" s="12"/>
      <c r="P3" s="12"/>
      <c r="Q3" s="12"/>
      <c r="R3" s="12"/>
      <c r="S3" s="12"/>
      <c r="T3" s="12"/>
      <c r="U3" s="12"/>
      <c r="V3" s="12"/>
      <c r="W3" s="12" t="s">
        <v>30</v>
      </c>
    </row>
    <row r="4" s="58" customFormat="1" ht="18.75" customHeight="1" spans="1:23">
      <c r="A4" s="14" t="s">
        <v>224</v>
      </c>
      <c r="B4" s="14" t="s">
        <v>144</v>
      </c>
      <c r="C4" s="14" t="s">
        <v>145</v>
      </c>
      <c r="D4" s="14" t="s">
        <v>225</v>
      </c>
      <c r="E4" s="14" t="s">
        <v>146</v>
      </c>
      <c r="F4" s="14" t="s">
        <v>147</v>
      </c>
      <c r="G4" s="14" t="s">
        <v>226</v>
      </c>
      <c r="H4" s="14" t="s">
        <v>149</v>
      </c>
      <c r="I4" s="14" t="s">
        <v>33</v>
      </c>
      <c r="J4" s="14" t="s">
        <v>227</v>
      </c>
      <c r="K4" s="14"/>
      <c r="L4" s="14"/>
      <c r="M4" s="14"/>
      <c r="N4" s="14" t="s">
        <v>151</v>
      </c>
      <c r="O4" s="14"/>
      <c r="P4" s="14"/>
      <c r="Q4" s="14" t="s">
        <v>39</v>
      </c>
      <c r="R4" s="14" t="s">
        <v>64</v>
      </c>
      <c r="S4" s="14"/>
      <c r="T4" s="14"/>
      <c r="U4" s="14"/>
      <c r="V4" s="14"/>
      <c r="W4" s="14"/>
    </row>
    <row r="5" s="58" customFormat="1" ht="18.75" customHeight="1" spans="1:23">
      <c r="A5" s="14"/>
      <c r="B5" s="14"/>
      <c r="C5" s="14"/>
      <c r="D5" s="14"/>
      <c r="E5" s="14"/>
      <c r="F5" s="14"/>
      <c r="G5" s="14"/>
      <c r="H5" s="14"/>
      <c r="I5" s="14" t="s">
        <v>152</v>
      </c>
      <c r="J5" s="14" t="s">
        <v>36</v>
      </c>
      <c r="K5" s="14"/>
      <c r="L5" s="14" t="s">
        <v>37</v>
      </c>
      <c r="M5" s="14" t="s">
        <v>38</v>
      </c>
      <c r="N5" s="14" t="s">
        <v>36</v>
      </c>
      <c r="O5" s="14" t="s">
        <v>37</v>
      </c>
      <c r="P5" s="14" t="s">
        <v>38</v>
      </c>
      <c r="Q5" s="14" t="s">
        <v>39</v>
      </c>
      <c r="R5" s="14" t="s">
        <v>35</v>
      </c>
      <c r="S5" s="14" t="s">
        <v>42</v>
      </c>
      <c r="T5" s="14" t="s">
        <v>43</v>
      </c>
      <c r="U5" s="14" t="s">
        <v>44</v>
      </c>
      <c r="V5" s="14" t="s">
        <v>45</v>
      </c>
      <c r="W5" s="14" t="s">
        <v>46</v>
      </c>
    </row>
    <row r="6" s="58" customFormat="1" ht="18.75" customHeight="1" spans="1:23">
      <c r="A6" s="14"/>
      <c r="B6" s="14"/>
      <c r="C6" s="14"/>
      <c r="D6" s="14"/>
      <c r="E6" s="14"/>
      <c r="F6" s="14"/>
      <c r="G6" s="14"/>
      <c r="H6" s="14"/>
      <c r="I6" s="14"/>
      <c r="J6" s="14" t="s">
        <v>36</v>
      </c>
      <c r="K6" s="14"/>
      <c r="L6" s="14" t="s">
        <v>37</v>
      </c>
      <c r="M6" s="14" t="s">
        <v>38</v>
      </c>
      <c r="N6" s="14" t="s">
        <v>36</v>
      </c>
      <c r="O6" s="14" t="s">
        <v>37</v>
      </c>
      <c r="P6" s="14" t="s">
        <v>38</v>
      </c>
      <c r="Q6" s="14"/>
      <c r="R6" s="14" t="s">
        <v>35</v>
      </c>
      <c r="S6" s="14" t="s">
        <v>42</v>
      </c>
      <c r="T6" s="14" t="s">
        <v>43</v>
      </c>
      <c r="U6" s="14" t="s">
        <v>44</v>
      </c>
      <c r="V6" s="14" t="s">
        <v>45</v>
      </c>
      <c r="W6" s="14" t="s">
        <v>46</v>
      </c>
    </row>
    <row r="7" s="58" customFormat="1" ht="36" customHeight="1" spans="1:23">
      <c r="A7" s="14"/>
      <c r="B7" s="14"/>
      <c r="C7" s="14"/>
      <c r="D7" s="14"/>
      <c r="E7" s="14"/>
      <c r="F7" s="14"/>
      <c r="G7" s="14"/>
      <c r="H7" s="14"/>
      <c r="I7" s="14"/>
      <c r="J7" s="14" t="s">
        <v>35</v>
      </c>
      <c r="K7" s="14" t="s">
        <v>228</v>
      </c>
      <c r="L7" s="14"/>
      <c r="M7" s="14"/>
      <c r="N7" s="14"/>
      <c r="O7" s="14"/>
      <c r="P7" s="14"/>
      <c r="Q7" s="14"/>
      <c r="R7" s="14"/>
      <c r="S7" s="14"/>
      <c r="T7" s="14"/>
      <c r="U7" s="14"/>
      <c r="V7" s="14"/>
      <c r="W7" s="14"/>
    </row>
    <row r="8" s="58" customFormat="1" ht="18.75" customHeight="1" spans="1:23">
      <c r="A8" s="59" t="s">
        <v>47</v>
      </c>
      <c r="B8" s="59">
        <v>2</v>
      </c>
      <c r="C8" s="59">
        <v>3</v>
      </c>
      <c r="D8" s="59">
        <v>4</v>
      </c>
      <c r="E8" s="59">
        <v>5</v>
      </c>
      <c r="F8" s="59">
        <v>6</v>
      </c>
      <c r="G8" s="59">
        <v>7</v>
      </c>
      <c r="H8" s="59">
        <v>8</v>
      </c>
      <c r="I8" s="59">
        <v>9</v>
      </c>
      <c r="J8" s="59">
        <v>10</v>
      </c>
      <c r="K8" s="59">
        <v>11</v>
      </c>
      <c r="L8" s="59">
        <v>12</v>
      </c>
      <c r="M8" s="59">
        <v>13</v>
      </c>
      <c r="N8" s="59">
        <v>14</v>
      </c>
      <c r="O8" s="59">
        <v>15</v>
      </c>
      <c r="P8" s="59">
        <v>16</v>
      </c>
      <c r="Q8" s="59">
        <v>17</v>
      </c>
      <c r="R8" s="59">
        <v>18</v>
      </c>
      <c r="S8" s="59">
        <v>19</v>
      </c>
      <c r="T8" s="59">
        <v>20</v>
      </c>
      <c r="U8" s="59">
        <v>21</v>
      </c>
      <c r="V8" s="59">
        <v>22</v>
      </c>
      <c r="W8" s="59">
        <v>23</v>
      </c>
    </row>
    <row r="9" s="58" customFormat="1" ht="32" customHeight="1" spans="1:23">
      <c r="A9" s="8"/>
      <c r="B9" s="8"/>
      <c r="C9" s="8" t="s">
        <v>229</v>
      </c>
      <c r="D9" s="8"/>
      <c r="E9" s="8"/>
      <c r="F9" s="8"/>
      <c r="G9" s="8"/>
      <c r="H9" s="8"/>
      <c r="I9" s="63">
        <v>1500000</v>
      </c>
      <c r="J9" s="63">
        <v>1500000</v>
      </c>
      <c r="K9" s="63">
        <v>1500000</v>
      </c>
      <c r="L9" s="63"/>
      <c r="M9" s="63"/>
      <c r="N9" s="63"/>
      <c r="O9" s="63"/>
      <c r="P9" s="63"/>
      <c r="Q9" s="63"/>
      <c r="R9" s="63"/>
      <c r="S9" s="63"/>
      <c r="T9" s="63"/>
      <c r="U9" s="63"/>
      <c r="V9" s="63"/>
      <c r="W9" s="63"/>
    </row>
    <row r="10" s="58" customFormat="1" ht="32" customHeight="1" spans="1:23">
      <c r="A10" s="8" t="s">
        <v>230</v>
      </c>
      <c r="B10" s="8" t="s">
        <v>231</v>
      </c>
      <c r="C10" s="8" t="s">
        <v>229</v>
      </c>
      <c r="D10" s="8" t="s">
        <v>57</v>
      </c>
      <c r="E10" s="8" t="s">
        <v>83</v>
      </c>
      <c r="F10" s="8" t="s">
        <v>84</v>
      </c>
      <c r="G10" s="8" t="s">
        <v>184</v>
      </c>
      <c r="H10" s="8" t="s">
        <v>185</v>
      </c>
      <c r="I10" s="63">
        <v>1500000</v>
      </c>
      <c r="J10" s="63">
        <v>1500000</v>
      </c>
      <c r="K10" s="63">
        <v>1500000</v>
      </c>
      <c r="L10" s="63"/>
      <c r="M10" s="63"/>
      <c r="N10" s="63"/>
      <c r="O10" s="63"/>
      <c r="P10" s="63"/>
      <c r="Q10" s="63"/>
      <c r="R10" s="63"/>
      <c r="S10" s="63"/>
      <c r="T10" s="63"/>
      <c r="U10" s="63"/>
      <c r="V10" s="63"/>
      <c r="W10" s="63"/>
    </row>
    <row r="11" s="58" customFormat="1" ht="32" customHeight="1" spans="1:23">
      <c r="A11" s="60"/>
      <c r="B11" s="60"/>
      <c r="C11" s="8" t="s">
        <v>232</v>
      </c>
      <c r="D11" s="60"/>
      <c r="E11" s="60"/>
      <c r="F11" s="60"/>
      <c r="G11" s="60"/>
      <c r="H11" s="60"/>
      <c r="I11" s="63">
        <v>50000</v>
      </c>
      <c r="J11" s="63">
        <v>50000</v>
      </c>
      <c r="K11" s="63">
        <v>50000</v>
      </c>
      <c r="L11" s="63"/>
      <c r="M11" s="63"/>
      <c r="N11" s="63"/>
      <c r="O11" s="63"/>
      <c r="P11" s="60"/>
      <c r="Q11" s="63"/>
      <c r="R11" s="63"/>
      <c r="S11" s="63"/>
      <c r="T11" s="63"/>
      <c r="U11" s="63"/>
      <c r="V11" s="63"/>
      <c r="W11" s="63"/>
    </row>
    <row r="12" s="58" customFormat="1" ht="32" customHeight="1" spans="1:23">
      <c r="A12" s="8" t="s">
        <v>233</v>
      </c>
      <c r="B12" s="8" t="s">
        <v>234</v>
      </c>
      <c r="C12" s="8" t="s">
        <v>232</v>
      </c>
      <c r="D12" s="8" t="s">
        <v>57</v>
      </c>
      <c r="E12" s="8" t="s">
        <v>83</v>
      </c>
      <c r="F12" s="8" t="s">
        <v>84</v>
      </c>
      <c r="G12" s="8" t="s">
        <v>184</v>
      </c>
      <c r="H12" s="8" t="s">
        <v>185</v>
      </c>
      <c r="I12" s="63">
        <v>50000</v>
      </c>
      <c r="J12" s="63">
        <v>50000</v>
      </c>
      <c r="K12" s="63">
        <v>50000</v>
      </c>
      <c r="L12" s="63"/>
      <c r="M12" s="63"/>
      <c r="N12" s="63"/>
      <c r="O12" s="63"/>
      <c r="P12" s="60"/>
      <c r="Q12" s="63"/>
      <c r="R12" s="63"/>
      <c r="S12" s="63"/>
      <c r="T12" s="63"/>
      <c r="U12" s="63"/>
      <c r="V12" s="63"/>
      <c r="W12" s="63"/>
    </row>
    <row r="13" s="58" customFormat="1" ht="32" customHeight="1" spans="1:23">
      <c r="A13" s="60"/>
      <c r="B13" s="60"/>
      <c r="C13" s="8" t="s">
        <v>235</v>
      </c>
      <c r="D13" s="60"/>
      <c r="E13" s="60"/>
      <c r="F13" s="60"/>
      <c r="G13" s="60"/>
      <c r="H13" s="60"/>
      <c r="I13" s="63">
        <v>30000</v>
      </c>
      <c r="J13" s="63">
        <v>30000</v>
      </c>
      <c r="K13" s="63">
        <v>30000</v>
      </c>
      <c r="L13" s="63"/>
      <c r="M13" s="63"/>
      <c r="N13" s="63"/>
      <c r="O13" s="63"/>
      <c r="P13" s="60"/>
      <c r="Q13" s="63"/>
      <c r="R13" s="63"/>
      <c r="S13" s="63"/>
      <c r="T13" s="63"/>
      <c r="U13" s="63"/>
      <c r="V13" s="63"/>
      <c r="W13" s="63"/>
    </row>
    <row r="14" s="58" customFormat="1" ht="32" customHeight="1" spans="1:23">
      <c r="A14" s="8" t="s">
        <v>233</v>
      </c>
      <c r="B14" s="8" t="s">
        <v>236</v>
      </c>
      <c r="C14" s="8" t="s">
        <v>235</v>
      </c>
      <c r="D14" s="8" t="s">
        <v>57</v>
      </c>
      <c r="E14" s="8" t="s">
        <v>79</v>
      </c>
      <c r="F14" s="8" t="s">
        <v>80</v>
      </c>
      <c r="G14" s="8" t="s">
        <v>198</v>
      </c>
      <c r="H14" s="8" t="s">
        <v>199</v>
      </c>
      <c r="I14" s="63">
        <v>30000</v>
      </c>
      <c r="J14" s="63">
        <v>30000</v>
      </c>
      <c r="K14" s="63">
        <v>30000</v>
      </c>
      <c r="L14" s="63"/>
      <c r="M14" s="63"/>
      <c r="N14" s="63"/>
      <c r="O14" s="63"/>
      <c r="P14" s="60"/>
      <c r="Q14" s="63"/>
      <c r="R14" s="63"/>
      <c r="S14" s="63"/>
      <c r="T14" s="63"/>
      <c r="U14" s="63"/>
      <c r="V14" s="63"/>
      <c r="W14" s="63"/>
    </row>
    <row r="15" s="58" customFormat="1" ht="32" customHeight="1" spans="1:23">
      <c r="A15" s="60"/>
      <c r="B15" s="60"/>
      <c r="C15" s="8" t="s">
        <v>237</v>
      </c>
      <c r="D15" s="60"/>
      <c r="E15" s="60"/>
      <c r="F15" s="60"/>
      <c r="G15" s="60"/>
      <c r="H15" s="60"/>
      <c r="I15" s="63">
        <v>3000</v>
      </c>
      <c r="J15" s="63"/>
      <c r="K15" s="63"/>
      <c r="L15" s="63"/>
      <c r="M15" s="63"/>
      <c r="N15" s="63"/>
      <c r="O15" s="63"/>
      <c r="P15" s="60"/>
      <c r="Q15" s="63"/>
      <c r="R15" s="63">
        <v>3000</v>
      </c>
      <c r="S15" s="63"/>
      <c r="T15" s="63"/>
      <c r="U15" s="63"/>
      <c r="V15" s="63"/>
      <c r="W15" s="63">
        <v>3000</v>
      </c>
    </row>
    <row r="16" s="58" customFormat="1" ht="32" customHeight="1" spans="1:23">
      <c r="A16" s="8" t="s">
        <v>233</v>
      </c>
      <c r="B16" s="8" t="s">
        <v>238</v>
      </c>
      <c r="C16" s="8" t="s">
        <v>237</v>
      </c>
      <c r="D16" s="8" t="s">
        <v>57</v>
      </c>
      <c r="E16" s="8" t="s">
        <v>79</v>
      </c>
      <c r="F16" s="8" t="s">
        <v>80</v>
      </c>
      <c r="G16" s="8" t="s">
        <v>200</v>
      </c>
      <c r="H16" s="8" t="s">
        <v>201</v>
      </c>
      <c r="I16" s="63">
        <v>3000</v>
      </c>
      <c r="J16" s="63"/>
      <c r="K16" s="63"/>
      <c r="L16" s="63"/>
      <c r="M16" s="63"/>
      <c r="N16" s="63"/>
      <c r="O16" s="63"/>
      <c r="P16" s="60"/>
      <c r="Q16" s="63"/>
      <c r="R16" s="63">
        <v>3000</v>
      </c>
      <c r="S16" s="63"/>
      <c r="T16" s="63"/>
      <c r="U16" s="63"/>
      <c r="V16" s="63"/>
      <c r="W16" s="63">
        <v>3000</v>
      </c>
    </row>
    <row r="17" s="58" customFormat="1" ht="32" customHeight="1" spans="1:23">
      <c r="A17" s="60"/>
      <c r="B17" s="60"/>
      <c r="C17" s="8" t="s">
        <v>239</v>
      </c>
      <c r="D17" s="60"/>
      <c r="E17" s="60"/>
      <c r="F17" s="60"/>
      <c r="G17" s="60"/>
      <c r="H17" s="60"/>
      <c r="I17" s="63">
        <v>100000</v>
      </c>
      <c r="J17" s="63">
        <v>100000</v>
      </c>
      <c r="K17" s="63">
        <v>100000</v>
      </c>
      <c r="L17" s="63"/>
      <c r="M17" s="63"/>
      <c r="N17" s="63"/>
      <c r="O17" s="63"/>
      <c r="P17" s="60"/>
      <c r="Q17" s="63"/>
      <c r="R17" s="63"/>
      <c r="S17" s="63"/>
      <c r="T17" s="63"/>
      <c r="U17" s="63"/>
      <c r="V17" s="63"/>
      <c r="W17" s="63"/>
    </row>
    <row r="18" s="58" customFormat="1" ht="32" customHeight="1" spans="1:23">
      <c r="A18" s="8" t="s">
        <v>233</v>
      </c>
      <c r="B18" s="8" t="s">
        <v>240</v>
      </c>
      <c r="C18" s="8" t="s">
        <v>239</v>
      </c>
      <c r="D18" s="8" t="s">
        <v>57</v>
      </c>
      <c r="E18" s="8" t="s">
        <v>81</v>
      </c>
      <c r="F18" s="8" t="s">
        <v>82</v>
      </c>
      <c r="G18" s="8" t="s">
        <v>194</v>
      </c>
      <c r="H18" s="8" t="s">
        <v>195</v>
      </c>
      <c r="I18" s="63">
        <v>100000</v>
      </c>
      <c r="J18" s="63">
        <v>100000</v>
      </c>
      <c r="K18" s="63">
        <v>100000</v>
      </c>
      <c r="L18" s="63"/>
      <c r="M18" s="63"/>
      <c r="N18" s="63"/>
      <c r="O18" s="63"/>
      <c r="P18" s="60"/>
      <c r="Q18" s="63"/>
      <c r="R18" s="63"/>
      <c r="S18" s="63"/>
      <c r="T18" s="63"/>
      <c r="U18" s="63"/>
      <c r="V18" s="63"/>
      <c r="W18" s="63"/>
    </row>
    <row r="19" s="58" customFormat="1" ht="32" customHeight="1" spans="1:23">
      <c r="A19" s="60"/>
      <c r="B19" s="60"/>
      <c r="C19" s="8" t="s">
        <v>241</v>
      </c>
      <c r="D19" s="60"/>
      <c r="E19" s="60"/>
      <c r="F19" s="60"/>
      <c r="G19" s="60"/>
      <c r="H19" s="60"/>
      <c r="I19" s="63">
        <v>8736</v>
      </c>
      <c r="J19" s="63">
        <v>8736</v>
      </c>
      <c r="K19" s="63">
        <v>8736</v>
      </c>
      <c r="L19" s="63"/>
      <c r="M19" s="63"/>
      <c r="N19" s="63"/>
      <c r="O19" s="63"/>
      <c r="P19" s="60"/>
      <c r="Q19" s="63"/>
      <c r="R19" s="63"/>
      <c r="S19" s="63"/>
      <c r="T19" s="63"/>
      <c r="U19" s="63"/>
      <c r="V19" s="63"/>
      <c r="W19" s="63"/>
    </row>
    <row r="20" s="58" customFormat="1" ht="32" customHeight="1" spans="1:23">
      <c r="A20" s="8" t="s">
        <v>242</v>
      </c>
      <c r="B20" s="8" t="s">
        <v>243</v>
      </c>
      <c r="C20" s="8" t="s">
        <v>241</v>
      </c>
      <c r="D20" s="8" t="s">
        <v>57</v>
      </c>
      <c r="E20" s="8" t="s">
        <v>93</v>
      </c>
      <c r="F20" s="8" t="s">
        <v>94</v>
      </c>
      <c r="G20" s="8" t="s">
        <v>244</v>
      </c>
      <c r="H20" s="8" t="s">
        <v>245</v>
      </c>
      <c r="I20" s="63">
        <v>8736</v>
      </c>
      <c r="J20" s="63">
        <v>8736</v>
      </c>
      <c r="K20" s="63">
        <v>8736</v>
      </c>
      <c r="L20" s="63"/>
      <c r="M20" s="63"/>
      <c r="N20" s="63"/>
      <c r="O20" s="63"/>
      <c r="P20" s="60"/>
      <c r="Q20" s="63"/>
      <c r="R20" s="63"/>
      <c r="S20" s="63"/>
      <c r="T20" s="63"/>
      <c r="U20" s="63"/>
      <c r="V20" s="63"/>
      <c r="W20" s="63"/>
    </row>
    <row r="21" s="58" customFormat="1" ht="36" customHeight="1" spans="1:23">
      <c r="A21" s="60"/>
      <c r="B21" s="60"/>
      <c r="C21" s="8" t="s">
        <v>246</v>
      </c>
      <c r="D21" s="60"/>
      <c r="E21" s="60"/>
      <c r="F21" s="60"/>
      <c r="G21" s="60"/>
      <c r="H21" s="60"/>
      <c r="I21" s="63">
        <v>100000</v>
      </c>
      <c r="J21" s="63">
        <v>100000</v>
      </c>
      <c r="K21" s="63">
        <v>100000</v>
      </c>
      <c r="L21" s="63"/>
      <c r="M21" s="63"/>
      <c r="N21" s="63"/>
      <c r="O21" s="63"/>
      <c r="P21" s="60"/>
      <c r="Q21" s="63"/>
      <c r="R21" s="63"/>
      <c r="S21" s="63"/>
      <c r="T21" s="63"/>
      <c r="U21" s="63"/>
      <c r="V21" s="63"/>
      <c r="W21" s="63"/>
    </row>
    <row r="22" s="58" customFormat="1" ht="38" customHeight="1" spans="1:23">
      <c r="A22" s="8" t="s">
        <v>242</v>
      </c>
      <c r="B22" s="8" t="s">
        <v>247</v>
      </c>
      <c r="C22" s="8" t="s">
        <v>246</v>
      </c>
      <c r="D22" s="8" t="s">
        <v>57</v>
      </c>
      <c r="E22" s="8" t="s">
        <v>79</v>
      </c>
      <c r="F22" s="8" t="s">
        <v>80</v>
      </c>
      <c r="G22" s="8" t="s">
        <v>194</v>
      </c>
      <c r="H22" s="8" t="s">
        <v>195</v>
      </c>
      <c r="I22" s="63">
        <v>100000</v>
      </c>
      <c r="J22" s="63">
        <v>100000</v>
      </c>
      <c r="K22" s="63">
        <v>100000</v>
      </c>
      <c r="L22" s="63"/>
      <c r="M22" s="63"/>
      <c r="N22" s="63"/>
      <c r="O22" s="63"/>
      <c r="P22" s="60"/>
      <c r="Q22" s="63"/>
      <c r="R22" s="63"/>
      <c r="S22" s="63"/>
      <c r="T22" s="63"/>
      <c r="U22" s="63"/>
      <c r="V22" s="63"/>
      <c r="W22" s="63"/>
    </row>
    <row r="23" s="58" customFormat="1" ht="18.75" customHeight="1" spans="1:23">
      <c r="A23" s="61" t="s">
        <v>33</v>
      </c>
      <c r="B23" s="61"/>
      <c r="C23" s="61"/>
      <c r="D23" s="61"/>
      <c r="E23" s="61"/>
      <c r="F23" s="61"/>
      <c r="G23" s="61"/>
      <c r="H23" s="61"/>
      <c r="I23" s="63">
        <v>1791736</v>
      </c>
      <c r="J23" s="63">
        <v>1788736</v>
      </c>
      <c r="K23" s="63">
        <v>1788736</v>
      </c>
      <c r="L23" s="63"/>
      <c r="M23" s="63"/>
      <c r="N23" s="63"/>
      <c r="O23" s="63"/>
      <c r="P23" s="63"/>
      <c r="Q23" s="63"/>
      <c r="R23" s="63">
        <v>3000</v>
      </c>
      <c r="S23" s="63"/>
      <c r="T23" s="63"/>
      <c r="U23" s="63"/>
      <c r="V23" s="63"/>
      <c r="W23" s="63">
        <v>3000</v>
      </c>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314583333333333" right="0.156944444444444" top="0.904861111111111" bottom="0.66875" header="0.550694444444444" footer="0.5"/>
  <pageSetup paperSize="1" scale="68"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8"/>
  <sheetViews>
    <sheetView showZeros="0" tabSelected="1" topLeftCell="A12" workbookViewId="0">
      <selection activeCell="J12" sqref="J12"/>
    </sheetView>
  </sheetViews>
  <sheetFormatPr defaultColWidth="8.85" defaultRowHeight="15" customHeight="1"/>
  <cols>
    <col min="1" max="1" width="14.4416666666667" customWidth="1"/>
    <col min="2" max="2" width="31.5583333333333" customWidth="1"/>
    <col min="3" max="3" width="9.55833333333333" customWidth="1"/>
    <col min="4" max="4" width="13.8416666666667" customWidth="1"/>
    <col min="5" max="5" width="16" customWidth="1"/>
    <col min="6" max="6" width="7.55833333333333" customWidth="1"/>
    <col min="7" max="7" width="7.89166666666667" customWidth="1"/>
    <col min="8" max="8" width="7.10833333333333" customWidth="1"/>
    <col min="9" max="9" width="10" customWidth="1"/>
    <col min="10" max="10" width="16.4416666666667" customWidth="1"/>
  </cols>
  <sheetData>
    <row r="1" customHeight="1" spans="1:10">
      <c r="A1" s="27" t="s">
        <v>248</v>
      </c>
      <c r="B1" s="27"/>
      <c r="C1" s="27"/>
      <c r="D1" s="27"/>
      <c r="E1" s="27"/>
      <c r="F1" s="27"/>
      <c r="G1" s="27"/>
      <c r="H1" s="27"/>
      <c r="I1" s="27"/>
      <c r="J1" s="27"/>
    </row>
    <row r="2" ht="45" customHeight="1" spans="1:10">
      <c r="A2" s="36" t="s">
        <v>249</v>
      </c>
      <c r="B2" s="36"/>
      <c r="C2" s="36"/>
      <c r="D2" s="36"/>
      <c r="E2" s="36"/>
      <c r="F2" s="36"/>
      <c r="G2" s="36"/>
      <c r="H2" s="36"/>
      <c r="I2" s="36"/>
      <c r="J2" s="36"/>
    </row>
    <row r="3" s="1" customFormat="1" ht="32" customHeight="1" spans="1:10">
      <c r="A3" s="23" t="s">
        <v>2</v>
      </c>
      <c r="B3" s="23"/>
      <c r="C3" s="23"/>
      <c r="D3" s="23"/>
      <c r="E3" s="23"/>
      <c r="F3" s="23"/>
      <c r="G3" s="23"/>
      <c r="H3" s="23"/>
      <c r="I3" s="23"/>
      <c r="J3" s="23"/>
    </row>
    <row r="4" ht="20.25" customHeight="1" spans="1:10">
      <c r="A4" s="37" t="s">
        <v>250</v>
      </c>
      <c r="B4" s="37" t="s">
        <v>251</v>
      </c>
      <c r="C4" s="37" t="s">
        <v>252</v>
      </c>
      <c r="D4" s="37" t="s">
        <v>253</v>
      </c>
      <c r="E4" s="37" t="s">
        <v>254</v>
      </c>
      <c r="F4" s="37" t="s">
        <v>255</v>
      </c>
      <c r="G4" s="37" t="s">
        <v>256</v>
      </c>
      <c r="H4" s="37" t="s">
        <v>257</v>
      </c>
      <c r="I4" s="37" t="s">
        <v>258</v>
      </c>
      <c r="J4" s="37" t="s">
        <v>259</v>
      </c>
    </row>
    <row r="5" ht="46.5" customHeight="1" spans="1:10">
      <c r="A5" s="37"/>
      <c r="B5" s="37"/>
      <c r="C5" s="37"/>
      <c r="D5" s="37"/>
      <c r="E5" s="37"/>
      <c r="F5" s="37"/>
      <c r="G5" s="37"/>
      <c r="H5" s="37"/>
      <c r="I5" s="37"/>
      <c r="J5" s="37"/>
    </row>
    <row r="6" ht="20.25" customHeight="1" spans="1:10">
      <c r="A6" s="38">
        <v>1</v>
      </c>
      <c r="B6" s="38">
        <v>2</v>
      </c>
      <c r="C6" s="38">
        <v>3</v>
      </c>
      <c r="D6" s="38">
        <v>4</v>
      </c>
      <c r="E6" s="38">
        <v>5</v>
      </c>
      <c r="F6" s="38">
        <v>6</v>
      </c>
      <c r="G6" s="38">
        <v>7</v>
      </c>
      <c r="H6" s="38">
        <v>8</v>
      </c>
      <c r="I6" s="38">
        <v>9</v>
      </c>
      <c r="J6" s="38">
        <v>10</v>
      </c>
    </row>
    <row r="7" ht="39" customHeight="1" spans="1:10">
      <c r="A7" s="26" t="s">
        <v>57</v>
      </c>
      <c r="B7" s="26"/>
      <c r="C7" s="26"/>
      <c r="E7" s="30"/>
      <c r="F7" s="30"/>
      <c r="G7" s="30"/>
      <c r="H7" s="30"/>
      <c r="I7" s="30"/>
      <c r="J7" s="30"/>
    </row>
    <row r="8" ht="79" customHeight="1" spans="1:10">
      <c r="A8" s="55" t="s">
        <v>229</v>
      </c>
      <c r="B8" s="26" t="s">
        <v>260</v>
      </c>
      <c r="C8" s="29"/>
      <c r="D8" s="29"/>
      <c r="E8" s="30"/>
      <c r="F8" s="30"/>
      <c r="G8" s="30"/>
      <c r="H8" s="30"/>
      <c r="I8" s="30"/>
      <c r="J8" s="30"/>
    </row>
    <row r="9" ht="27" customHeight="1" spans="1:10">
      <c r="A9" s="26"/>
      <c r="B9" s="26"/>
      <c r="C9" s="26" t="s">
        <v>261</v>
      </c>
      <c r="D9" s="56" t="s">
        <v>262</v>
      </c>
      <c r="E9" s="57" t="s">
        <v>263</v>
      </c>
      <c r="F9" s="28" t="s">
        <v>264</v>
      </c>
      <c r="G9" s="29" t="s">
        <v>265</v>
      </c>
      <c r="H9" s="28" t="s">
        <v>266</v>
      </c>
      <c r="I9" s="28" t="s">
        <v>267</v>
      </c>
      <c r="J9" s="57" t="s">
        <v>268</v>
      </c>
    </row>
    <row r="10" ht="27" customHeight="1" spans="1:10">
      <c r="A10" s="26"/>
      <c r="B10" s="26"/>
      <c r="C10" s="26" t="s">
        <v>261</v>
      </c>
      <c r="D10" s="56" t="s">
        <v>262</v>
      </c>
      <c r="E10" s="57" t="s">
        <v>269</v>
      </c>
      <c r="F10" s="28" t="s">
        <v>264</v>
      </c>
      <c r="G10" s="29" t="s">
        <v>265</v>
      </c>
      <c r="H10" s="28" t="s">
        <v>266</v>
      </c>
      <c r="I10" s="28" t="s">
        <v>267</v>
      </c>
      <c r="J10" s="57" t="s">
        <v>270</v>
      </c>
    </row>
    <row r="11" ht="27" customHeight="1" spans="1:10">
      <c r="A11" s="26"/>
      <c r="B11" s="26"/>
      <c r="C11" s="26" t="s">
        <v>261</v>
      </c>
      <c r="D11" s="56" t="s">
        <v>262</v>
      </c>
      <c r="E11" s="57" t="s">
        <v>271</v>
      </c>
      <c r="F11" s="28" t="s">
        <v>264</v>
      </c>
      <c r="G11" s="29" t="s">
        <v>265</v>
      </c>
      <c r="H11" s="28" t="s">
        <v>266</v>
      </c>
      <c r="I11" s="28" t="s">
        <v>267</v>
      </c>
      <c r="J11" s="57" t="s">
        <v>272</v>
      </c>
    </row>
    <row r="12" ht="27" customHeight="1" spans="1:10">
      <c r="A12" s="26"/>
      <c r="B12" s="26"/>
      <c r="C12" s="26" t="s">
        <v>273</v>
      </c>
      <c r="D12" s="56" t="s">
        <v>274</v>
      </c>
      <c r="E12" s="57" t="s">
        <v>275</v>
      </c>
      <c r="F12" s="28" t="s">
        <v>276</v>
      </c>
      <c r="G12" s="29" t="s">
        <v>277</v>
      </c>
      <c r="H12" s="28"/>
      <c r="I12" s="28" t="s">
        <v>278</v>
      </c>
      <c r="J12" s="57" t="s">
        <v>279</v>
      </c>
    </row>
    <row r="13" ht="27" customHeight="1" spans="1:10">
      <c r="A13" s="26"/>
      <c r="B13" s="26"/>
      <c r="C13" s="26" t="s">
        <v>280</v>
      </c>
      <c r="D13" s="56" t="s">
        <v>281</v>
      </c>
      <c r="E13" s="57" t="s">
        <v>282</v>
      </c>
      <c r="F13" s="28" t="s">
        <v>264</v>
      </c>
      <c r="G13" s="29" t="s">
        <v>265</v>
      </c>
      <c r="H13" s="28" t="s">
        <v>266</v>
      </c>
      <c r="I13" s="28" t="s">
        <v>267</v>
      </c>
      <c r="J13" s="57" t="s">
        <v>283</v>
      </c>
    </row>
    <row r="14" ht="54" customHeight="1" spans="1:10">
      <c r="A14" s="55" t="s">
        <v>241</v>
      </c>
      <c r="B14" s="26" t="s">
        <v>284</v>
      </c>
      <c r="C14" s="26"/>
      <c r="D14" s="26"/>
      <c r="E14" s="26"/>
      <c r="F14" s="26"/>
      <c r="G14" s="26"/>
      <c r="H14" s="26"/>
      <c r="I14" s="26"/>
      <c r="J14" s="26"/>
    </row>
    <row r="15" ht="27" customHeight="1" spans="1:10">
      <c r="A15" s="26"/>
      <c r="B15" s="26"/>
      <c r="C15" s="26" t="s">
        <v>261</v>
      </c>
      <c r="D15" s="56" t="s">
        <v>262</v>
      </c>
      <c r="E15" s="57" t="s">
        <v>285</v>
      </c>
      <c r="F15" s="28" t="s">
        <v>276</v>
      </c>
      <c r="G15" s="29" t="s">
        <v>286</v>
      </c>
      <c r="H15" s="28" t="s">
        <v>287</v>
      </c>
      <c r="I15" s="28" t="s">
        <v>267</v>
      </c>
      <c r="J15" s="57" t="s">
        <v>288</v>
      </c>
    </row>
    <row r="16" ht="27" customHeight="1" spans="1:10">
      <c r="A16" s="26"/>
      <c r="B16" s="26"/>
      <c r="C16" s="26" t="s">
        <v>261</v>
      </c>
      <c r="D16" s="56" t="s">
        <v>289</v>
      </c>
      <c r="E16" s="57" t="s">
        <v>290</v>
      </c>
      <c r="F16" s="28" t="s">
        <v>276</v>
      </c>
      <c r="G16" s="29" t="s">
        <v>291</v>
      </c>
      <c r="H16" s="28" t="s">
        <v>266</v>
      </c>
      <c r="I16" s="28" t="s">
        <v>267</v>
      </c>
      <c r="J16" s="57" t="s">
        <v>292</v>
      </c>
    </row>
    <row r="17" ht="27" customHeight="1" spans="1:10">
      <c r="A17" s="26"/>
      <c r="B17" s="26"/>
      <c r="C17" s="26" t="s">
        <v>273</v>
      </c>
      <c r="D17" s="56" t="s">
        <v>274</v>
      </c>
      <c r="E17" s="57" t="s">
        <v>293</v>
      </c>
      <c r="F17" s="28" t="s">
        <v>276</v>
      </c>
      <c r="G17" s="29" t="s">
        <v>294</v>
      </c>
      <c r="H17" s="28"/>
      <c r="I17" s="28" t="s">
        <v>278</v>
      </c>
      <c r="J17" s="57" t="s">
        <v>295</v>
      </c>
    </row>
    <row r="18" ht="27" customHeight="1" spans="1:10">
      <c r="A18" s="26"/>
      <c r="B18" s="26"/>
      <c r="C18" s="26" t="s">
        <v>280</v>
      </c>
      <c r="D18" s="56" t="s">
        <v>281</v>
      </c>
      <c r="E18" s="57" t="s">
        <v>296</v>
      </c>
      <c r="F18" s="28" t="s">
        <v>264</v>
      </c>
      <c r="G18" s="29" t="s">
        <v>265</v>
      </c>
      <c r="H18" s="28" t="s">
        <v>266</v>
      </c>
      <c r="I18" s="28" t="s">
        <v>267</v>
      </c>
      <c r="J18" s="57" t="s">
        <v>297</v>
      </c>
    </row>
    <row r="19" ht="125" customHeight="1" spans="1:10">
      <c r="A19" s="55" t="s">
        <v>239</v>
      </c>
      <c r="B19" s="26" t="s">
        <v>298</v>
      </c>
      <c r="C19" s="26"/>
      <c r="D19" s="26"/>
      <c r="E19" s="26"/>
      <c r="F19" s="26"/>
      <c r="G19" s="26"/>
      <c r="H19" s="26"/>
      <c r="I19" s="26"/>
      <c r="J19" s="26"/>
    </row>
    <row r="20" ht="24" customHeight="1" spans="1:10">
      <c r="A20" s="26"/>
      <c r="B20" s="26"/>
      <c r="C20" s="26" t="s">
        <v>261</v>
      </c>
      <c r="D20" s="56" t="s">
        <v>262</v>
      </c>
      <c r="E20" s="57" t="s">
        <v>299</v>
      </c>
      <c r="F20" s="28" t="s">
        <v>264</v>
      </c>
      <c r="G20" s="29" t="s">
        <v>50</v>
      </c>
      <c r="H20" s="28" t="s">
        <v>300</v>
      </c>
      <c r="I20" s="28" t="s">
        <v>267</v>
      </c>
      <c r="J20" s="57" t="s">
        <v>301</v>
      </c>
    </row>
    <row r="21" ht="24" customHeight="1" spans="1:10">
      <c r="A21" s="26"/>
      <c r="B21" s="26"/>
      <c r="C21" s="26" t="s">
        <v>261</v>
      </c>
      <c r="D21" s="56" t="s">
        <v>289</v>
      </c>
      <c r="E21" s="57" t="s">
        <v>302</v>
      </c>
      <c r="F21" s="28" t="s">
        <v>276</v>
      </c>
      <c r="G21" s="29" t="s">
        <v>291</v>
      </c>
      <c r="H21" s="28" t="s">
        <v>266</v>
      </c>
      <c r="I21" s="28" t="s">
        <v>267</v>
      </c>
      <c r="J21" s="57" t="s">
        <v>303</v>
      </c>
    </row>
    <row r="22" ht="24" customHeight="1" spans="1:10">
      <c r="A22" s="26"/>
      <c r="B22" s="26"/>
      <c r="C22" s="26" t="s">
        <v>261</v>
      </c>
      <c r="D22" s="56" t="s">
        <v>304</v>
      </c>
      <c r="E22" s="57" t="s">
        <v>305</v>
      </c>
      <c r="F22" s="28" t="s">
        <v>276</v>
      </c>
      <c r="G22" s="29" t="s">
        <v>291</v>
      </c>
      <c r="H22" s="28" t="s">
        <v>266</v>
      </c>
      <c r="I22" s="28" t="s">
        <v>267</v>
      </c>
      <c r="J22" s="57" t="s">
        <v>306</v>
      </c>
    </row>
    <row r="23" ht="39" customHeight="1" spans="1:10">
      <c r="A23" s="26"/>
      <c r="B23" s="26"/>
      <c r="C23" s="26" t="s">
        <v>273</v>
      </c>
      <c r="D23" s="56" t="s">
        <v>274</v>
      </c>
      <c r="E23" s="57" t="s">
        <v>307</v>
      </c>
      <c r="F23" s="28" t="s">
        <v>276</v>
      </c>
      <c r="G23" s="29" t="s">
        <v>307</v>
      </c>
      <c r="H23" s="28"/>
      <c r="I23" s="28" t="s">
        <v>278</v>
      </c>
      <c r="J23" s="57" t="s">
        <v>308</v>
      </c>
    </row>
    <row r="24" ht="24" customHeight="1" spans="1:10">
      <c r="A24" s="26"/>
      <c r="B24" s="26"/>
      <c r="C24" s="26" t="s">
        <v>280</v>
      </c>
      <c r="D24" s="56" t="s">
        <v>281</v>
      </c>
      <c r="E24" s="57" t="s">
        <v>309</v>
      </c>
      <c r="F24" s="28" t="s">
        <v>276</v>
      </c>
      <c r="G24" s="29" t="s">
        <v>291</v>
      </c>
      <c r="H24" s="28" t="s">
        <v>266</v>
      </c>
      <c r="I24" s="28" t="s">
        <v>267</v>
      </c>
      <c r="J24" s="57" t="s">
        <v>310</v>
      </c>
    </row>
    <row r="25" ht="45" customHeight="1" spans="1:10">
      <c r="A25" s="55" t="s">
        <v>237</v>
      </c>
      <c r="B25" s="26" t="s">
        <v>311</v>
      </c>
      <c r="C25" s="26"/>
      <c r="D25" s="26"/>
      <c r="E25" s="26"/>
      <c r="F25" s="26"/>
      <c r="G25" s="26"/>
      <c r="H25" s="26"/>
      <c r="I25" s="26"/>
      <c r="J25" s="26"/>
    </row>
    <row r="26" ht="28" customHeight="1" spans="1:10">
      <c r="A26" s="26"/>
      <c r="B26" s="26"/>
      <c r="C26" s="26" t="s">
        <v>261</v>
      </c>
      <c r="D26" s="56" t="s">
        <v>262</v>
      </c>
      <c r="E26" s="57" t="s">
        <v>312</v>
      </c>
      <c r="F26" s="28" t="s">
        <v>264</v>
      </c>
      <c r="G26" s="29" t="s">
        <v>50</v>
      </c>
      <c r="H26" s="28" t="s">
        <v>300</v>
      </c>
      <c r="I26" s="28" t="s">
        <v>267</v>
      </c>
      <c r="J26" s="57" t="s">
        <v>313</v>
      </c>
    </row>
    <row r="27" ht="28" customHeight="1" spans="1:10">
      <c r="A27" s="26"/>
      <c r="B27" s="26"/>
      <c r="C27" s="26" t="s">
        <v>261</v>
      </c>
      <c r="D27" s="56" t="s">
        <v>289</v>
      </c>
      <c r="E27" s="57" t="s">
        <v>314</v>
      </c>
      <c r="F27" s="28" t="s">
        <v>264</v>
      </c>
      <c r="G27" s="29" t="s">
        <v>315</v>
      </c>
      <c r="H27" s="28" t="s">
        <v>316</v>
      </c>
      <c r="I27" s="28" t="s">
        <v>267</v>
      </c>
      <c r="J27" s="57" t="s">
        <v>317</v>
      </c>
    </row>
    <row r="28" ht="43" customHeight="1" spans="1:10">
      <c r="A28" s="26"/>
      <c r="B28" s="26"/>
      <c r="C28" s="26" t="s">
        <v>273</v>
      </c>
      <c r="D28" s="56" t="s">
        <v>274</v>
      </c>
      <c r="E28" s="57" t="s">
        <v>318</v>
      </c>
      <c r="F28" s="28" t="s">
        <v>276</v>
      </c>
      <c r="G28" s="29" t="s">
        <v>319</v>
      </c>
      <c r="H28" s="28"/>
      <c r="I28" s="28" t="s">
        <v>278</v>
      </c>
      <c r="J28" s="57" t="s">
        <v>320</v>
      </c>
    </row>
    <row r="29" ht="28" customHeight="1" spans="1:10">
      <c r="A29" s="26"/>
      <c r="B29" s="26"/>
      <c r="C29" s="26" t="s">
        <v>280</v>
      </c>
      <c r="D29" s="56" t="s">
        <v>281</v>
      </c>
      <c r="E29" s="57" t="s">
        <v>321</v>
      </c>
      <c r="F29" s="28" t="s">
        <v>264</v>
      </c>
      <c r="G29" s="29" t="s">
        <v>322</v>
      </c>
      <c r="H29" s="28" t="s">
        <v>266</v>
      </c>
      <c r="I29" s="28" t="s">
        <v>267</v>
      </c>
      <c r="J29" s="57" t="s">
        <v>323</v>
      </c>
    </row>
    <row r="30" ht="28" customHeight="1" spans="1:10">
      <c r="A30" s="26"/>
      <c r="B30" s="26"/>
      <c r="C30" s="26" t="s">
        <v>324</v>
      </c>
      <c r="D30" s="56" t="s">
        <v>325</v>
      </c>
      <c r="E30" s="57" t="s">
        <v>325</v>
      </c>
      <c r="F30" s="28" t="s">
        <v>326</v>
      </c>
      <c r="G30" s="29" t="s">
        <v>327</v>
      </c>
      <c r="H30" s="28" t="s">
        <v>287</v>
      </c>
      <c r="I30" s="28" t="s">
        <v>267</v>
      </c>
      <c r="J30" s="57" t="s">
        <v>328</v>
      </c>
    </row>
    <row r="31" ht="199" customHeight="1" spans="1:10">
      <c r="A31" s="55" t="s">
        <v>232</v>
      </c>
      <c r="B31" s="26" t="s">
        <v>329</v>
      </c>
      <c r="C31" s="26"/>
      <c r="D31" s="26"/>
      <c r="E31" s="26"/>
      <c r="F31" s="26"/>
      <c r="G31" s="26"/>
      <c r="H31" s="26"/>
      <c r="I31" s="26"/>
      <c r="J31" s="26"/>
    </row>
    <row r="32" ht="24" customHeight="1" spans="1:10">
      <c r="A32" s="26"/>
      <c r="B32" s="26"/>
      <c r="C32" s="26" t="s">
        <v>261</v>
      </c>
      <c r="D32" s="56" t="s">
        <v>262</v>
      </c>
      <c r="E32" s="57" t="s">
        <v>263</v>
      </c>
      <c r="F32" s="28" t="s">
        <v>264</v>
      </c>
      <c r="G32" s="29" t="s">
        <v>265</v>
      </c>
      <c r="H32" s="28" t="s">
        <v>266</v>
      </c>
      <c r="I32" s="28" t="s">
        <v>267</v>
      </c>
      <c r="J32" s="57" t="s">
        <v>268</v>
      </c>
    </row>
    <row r="33" ht="24" customHeight="1" spans="1:10">
      <c r="A33" s="26"/>
      <c r="B33" s="26"/>
      <c r="C33" s="26" t="s">
        <v>261</v>
      </c>
      <c r="D33" s="56" t="s">
        <v>262</v>
      </c>
      <c r="E33" s="57" t="s">
        <v>269</v>
      </c>
      <c r="F33" s="28" t="s">
        <v>264</v>
      </c>
      <c r="G33" s="29" t="s">
        <v>265</v>
      </c>
      <c r="H33" s="28" t="s">
        <v>266</v>
      </c>
      <c r="I33" s="28" t="s">
        <v>267</v>
      </c>
      <c r="J33" s="57" t="s">
        <v>270</v>
      </c>
    </row>
    <row r="34" ht="24" customHeight="1" spans="1:10">
      <c r="A34" s="26"/>
      <c r="B34" s="26"/>
      <c r="C34" s="26" t="s">
        <v>261</v>
      </c>
      <c r="D34" s="56" t="s">
        <v>262</v>
      </c>
      <c r="E34" s="57" t="s">
        <v>271</v>
      </c>
      <c r="F34" s="28" t="s">
        <v>264</v>
      </c>
      <c r="G34" s="29" t="s">
        <v>265</v>
      </c>
      <c r="H34" s="28" t="s">
        <v>266</v>
      </c>
      <c r="I34" s="28" t="s">
        <v>267</v>
      </c>
      <c r="J34" s="57" t="s">
        <v>272</v>
      </c>
    </row>
    <row r="35" ht="24" customHeight="1" spans="1:10">
      <c r="A35" s="26"/>
      <c r="B35" s="26"/>
      <c r="C35" s="26" t="s">
        <v>273</v>
      </c>
      <c r="D35" s="56" t="s">
        <v>274</v>
      </c>
      <c r="E35" s="57" t="s">
        <v>275</v>
      </c>
      <c r="F35" s="28" t="s">
        <v>276</v>
      </c>
      <c r="G35" s="29" t="s">
        <v>330</v>
      </c>
      <c r="H35" s="28"/>
      <c r="I35" s="28" t="s">
        <v>278</v>
      </c>
      <c r="J35" s="57" t="s">
        <v>279</v>
      </c>
    </row>
    <row r="36" ht="24" customHeight="1" spans="1:10">
      <c r="A36" s="26"/>
      <c r="B36" s="26"/>
      <c r="C36" s="26" t="s">
        <v>280</v>
      </c>
      <c r="D36" s="56" t="s">
        <v>281</v>
      </c>
      <c r="E36" s="57" t="s">
        <v>282</v>
      </c>
      <c r="F36" s="28" t="s">
        <v>264</v>
      </c>
      <c r="G36" s="29" t="s">
        <v>265</v>
      </c>
      <c r="H36" s="28" t="s">
        <v>266</v>
      </c>
      <c r="I36" s="28" t="s">
        <v>267</v>
      </c>
      <c r="J36" s="57" t="s">
        <v>283</v>
      </c>
    </row>
    <row r="37" ht="126" customHeight="1" spans="1:10">
      <c r="A37" s="55" t="s">
        <v>235</v>
      </c>
      <c r="B37" s="26" t="s">
        <v>331</v>
      </c>
      <c r="C37" s="26"/>
      <c r="D37" s="26"/>
      <c r="E37" s="26"/>
      <c r="F37" s="26"/>
      <c r="G37" s="26"/>
      <c r="H37" s="26"/>
      <c r="I37" s="26"/>
      <c r="J37" s="26"/>
    </row>
    <row r="38" ht="26" customHeight="1" spans="1:10">
      <c r="A38" s="26"/>
      <c r="B38" s="26"/>
      <c r="C38" s="26" t="s">
        <v>261</v>
      </c>
      <c r="D38" s="56" t="s">
        <v>262</v>
      </c>
      <c r="E38" s="57" t="s">
        <v>332</v>
      </c>
      <c r="F38" s="28" t="s">
        <v>276</v>
      </c>
      <c r="G38" s="29" t="s">
        <v>48</v>
      </c>
      <c r="H38" s="28" t="s">
        <v>333</v>
      </c>
      <c r="I38" s="28" t="s">
        <v>267</v>
      </c>
      <c r="J38" s="57" t="s">
        <v>334</v>
      </c>
    </row>
    <row r="39" ht="26" customHeight="1" spans="1:10">
      <c r="A39" s="26"/>
      <c r="B39" s="26"/>
      <c r="C39" s="26" t="s">
        <v>261</v>
      </c>
      <c r="D39" s="56" t="s">
        <v>289</v>
      </c>
      <c r="E39" s="57" t="s">
        <v>335</v>
      </c>
      <c r="F39" s="28" t="s">
        <v>264</v>
      </c>
      <c r="G39" s="29" t="s">
        <v>265</v>
      </c>
      <c r="H39" s="28" t="s">
        <v>266</v>
      </c>
      <c r="I39" s="28" t="s">
        <v>267</v>
      </c>
      <c r="J39" s="57" t="s">
        <v>336</v>
      </c>
    </row>
    <row r="40" ht="49" customHeight="1" spans="1:10">
      <c r="A40" s="26"/>
      <c r="B40" s="26"/>
      <c r="C40" s="26" t="s">
        <v>261</v>
      </c>
      <c r="D40" s="56" t="s">
        <v>304</v>
      </c>
      <c r="E40" s="57" t="s">
        <v>337</v>
      </c>
      <c r="F40" s="28" t="s">
        <v>276</v>
      </c>
      <c r="G40" s="29" t="s">
        <v>338</v>
      </c>
      <c r="H40" s="28"/>
      <c r="I40" s="28" t="s">
        <v>278</v>
      </c>
      <c r="J40" s="57" t="s">
        <v>339</v>
      </c>
    </row>
    <row r="41" ht="27" customHeight="1" spans="1:10">
      <c r="A41" s="26"/>
      <c r="B41" s="26"/>
      <c r="C41" s="26" t="s">
        <v>273</v>
      </c>
      <c r="D41" s="56" t="s">
        <v>274</v>
      </c>
      <c r="E41" s="57" t="s">
        <v>275</v>
      </c>
      <c r="F41" s="28" t="s">
        <v>276</v>
      </c>
      <c r="G41" s="29" t="s">
        <v>330</v>
      </c>
      <c r="H41" s="28"/>
      <c r="I41" s="28" t="s">
        <v>278</v>
      </c>
      <c r="J41" s="57" t="s">
        <v>340</v>
      </c>
    </row>
    <row r="42" ht="27" customHeight="1" spans="1:10">
      <c r="A42" s="26"/>
      <c r="B42" s="26"/>
      <c r="C42" s="26" t="s">
        <v>280</v>
      </c>
      <c r="D42" s="56" t="s">
        <v>281</v>
      </c>
      <c r="E42" s="57" t="s">
        <v>341</v>
      </c>
      <c r="F42" s="28" t="s">
        <v>264</v>
      </c>
      <c r="G42" s="29" t="s">
        <v>265</v>
      </c>
      <c r="H42" s="28" t="s">
        <v>266</v>
      </c>
      <c r="I42" s="28" t="s">
        <v>267</v>
      </c>
      <c r="J42" s="57" t="s">
        <v>342</v>
      </c>
    </row>
    <row r="43" ht="187" customHeight="1" spans="1:10">
      <c r="A43" s="55" t="s">
        <v>246</v>
      </c>
      <c r="B43" s="26" t="s">
        <v>343</v>
      </c>
      <c r="C43" s="26"/>
      <c r="D43" s="26"/>
      <c r="E43" s="26"/>
      <c r="F43" s="26"/>
      <c r="G43" s="26"/>
      <c r="H43" s="26"/>
      <c r="I43" s="26"/>
      <c r="J43" s="26"/>
    </row>
    <row r="44" ht="41" customHeight="1" spans="1:10">
      <c r="A44" s="26"/>
      <c r="B44" s="26"/>
      <c r="C44" s="26" t="s">
        <v>261</v>
      </c>
      <c r="D44" s="56" t="s">
        <v>262</v>
      </c>
      <c r="E44" s="57" t="s">
        <v>344</v>
      </c>
      <c r="F44" s="28" t="s">
        <v>276</v>
      </c>
      <c r="G44" s="29" t="s">
        <v>48</v>
      </c>
      <c r="H44" s="28" t="s">
        <v>345</v>
      </c>
      <c r="I44" s="28" t="s">
        <v>267</v>
      </c>
      <c r="J44" s="57" t="s">
        <v>346</v>
      </c>
    </row>
    <row r="45" ht="28" customHeight="1" spans="1:10">
      <c r="A45" s="26"/>
      <c r="B45" s="26"/>
      <c r="C45" s="26" t="s">
        <v>261</v>
      </c>
      <c r="D45" s="56" t="s">
        <v>289</v>
      </c>
      <c r="E45" s="57" t="s">
        <v>347</v>
      </c>
      <c r="F45" s="28" t="s">
        <v>276</v>
      </c>
      <c r="G45" s="29" t="s">
        <v>291</v>
      </c>
      <c r="H45" s="28" t="s">
        <v>266</v>
      </c>
      <c r="I45" s="28" t="s">
        <v>267</v>
      </c>
      <c r="J45" s="57" t="s">
        <v>348</v>
      </c>
    </row>
    <row r="46" ht="28" customHeight="1" spans="1:10">
      <c r="A46" s="26"/>
      <c r="B46" s="26"/>
      <c r="C46" s="26" t="s">
        <v>261</v>
      </c>
      <c r="D46" s="56" t="s">
        <v>304</v>
      </c>
      <c r="E46" s="57" t="s">
        <v>349</v>
      </c>
      <c r="F46" s="28" t="s">
        <v>276</v>
      </c>
      <c r="G46" s="29" t="s">
        <v>291</v>
      </c>
      <c r="H46" s="28" t="s">
        <v>266</v>
      </c>
      <c r="I46" s="28" t="s">
        <v>267</v>
      </c>
      <c r="J46" s="57" t="s">
        <v>350</v>
      </c>
    </row>
    <row r="47" ht="42" customHeight="1" spans="1:10">
      <c r="A47" s="26"/>
      <c r="B47" s="26"/>
      <c r="C47" s="26" t="s">
        <v>273</v>
      </c>
      <c r="D47" s="56" t="s">
        <v>274</v>
      </c>
      <c r="E47" s="57" t="s">
        <v>351</v>
      </c>
      <c r="F47" s="28" t="s">
        <v>264</v>
      </c>
      <c r="G47" s="29" t="s">
        <v>352</v>
      </c>
      <c r="H47" s="28" t="s">
        <v>266</v>
      </c>
      <c r="I47" s="28" t="s">
        <v>267</v>
      </c>
      <c r="J47" s="57" t="s">
        <v>353</v>
      </c>
    </row>
    <row r="48" ht="43" customHeight="1" spans="1:10">
      <c r="A48" s="26"/>
      <c r="B48" s="26"/>
      <c r="C48" s="26" t="s">
        <v>280</v>
      </c>
      <c r="D48" s="56" t="s">
        <v>281</v>
      </c>
      <c r="E48" s="57" t="s">
        <v>354</v>
      </c>
      <c r="F48" s="28" t="s">
        <v>264</v>
      </c>
      <c r="G48" s="29" t="s">
        <v>265</v>
      </c>
      <c r="H48" s="28" t="s">
        <v>266</v>
      </c>
      <c r="I48" s="28" t="s">
        <v>267</v>
      </c>
      <c r="J48" s="57" t="s">
        <v>355</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354166666666667" right="0.275" top="0.590277777777778" bottom="0.354166666666667" header="0.432638888888889" footer="0.236111111111111"/>
  <pageSetup paperSize="1"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2026-02-26T09:00:00Z</dcterms:created>
  <dcterms:modified xsi:type="dcterms:W3CDTF">2026-03-06T09:40:52Z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5D9C7F7F4F23434B8327DAFBDDB671DA</vt:lpwstr>
  </property>
  <property fmtid="{D5CDD505-2E9C-101B-9397-08002B2CF9AE}" pid="3" name="KSOProductBuildVer">
    <vt:lpwstr>2052-12.8.2.1119</vt:lpwstr>
  </property>
</Properties>
</file>