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 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  <sheet name="Sheet1" sheetId="18" r:id="rId18"/>
    <sheet name="Sheet2" sheetId="19" r:id="rId1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<sst xmlns="http://schemas.openxmlformats.org/spreadsheetml/2006/main" count="904" uniqueCount="346">
  <si>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</si>
  <si>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</si>
  <si>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</si>
  <si>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</si>
  <si>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</si>
  <si>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</si>
  <si>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</si>
  <si>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</si>
  <si>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</si>
  <si>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</si>
  <si>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</si>
  <si>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</si>
  <si>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</si>
  <si>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</si>
  <si>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</si>
  <si>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</si>
  <si>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</si>
  <si>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</si>
  <si>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</si>
  <si>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</si>
  <si>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</si>
  <si>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</si>
  <si>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</si>
  <si>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</si>
  <si>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</si>
  <si>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</si>
  <si>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</si>
  <si>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</si>
  <si>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</si>
  <si>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单位：元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</si>
  <si>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</si>
  <si>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</si>
  <si>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</si>
  <si>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</si>
  <si>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</si>
  <si>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</si>
  <si>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</si>
  <si>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</si>
  <si>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</si>
  <si>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</si>
  <si>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</si>
  <si>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</si>
  <si>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</si>
  <si>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</si>
  <si>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</si>
  <si>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</si>
  <si>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</si>
  <si>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</si>
  <si>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</si>
  <si>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</si>
  <si>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</si>
  <si>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</si>
  <si>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</si>
  <si>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</si>
  <si>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</si>
  <si>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652001</t>
  </si>
  <si>
    <t>易门县烟草产业服务中心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</si>
  <si>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</si>
  <si>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</si>
  <si>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</si>
  <si>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</si>
  <si>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</si>
  <si>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</si>
  <si>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</si>
  <si>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</si>
  <si>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</si>
  <si>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</si>
  <si>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</si>
  <si>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</si>
  <si>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</si>
  <si>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</si>
  <si>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201</t>
  </si>
  <si>
    <t>一般公共服务支出</t>
  </si>
  <si>
    <t>20103</t>
  </si>
  <si>
    <t>政府办公厅（室）及相关机构事务</t>
  </si>
  <si>
    <t>2010350</t>
  </si>
  <si>
    <t>事业运行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</si>
  <si>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</si>
  <si>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</si>
  <si>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</si>
  <si>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</si>
  <si>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</si>
  <si>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</si>
  <si>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</si>
  <si>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</si>
  <si>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</si>
  <si>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</si>
  <si>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</si>
  <si>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</si>
  <si>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</si>
  <si>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</si>
  <si>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</si>
  <si>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</si>
  <si>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212</t>
  </si>
  <si>
    <t>城乡社区支出</t>
  </si>
  <si>
    <t>21208</t>
  </si>
  <si>
    <t>国有土地使用权出让收入安排的支出</t>
  </si>
  <si>
    <t>2120814</t>
  </si>
  <si>
    <t>农业生产发展支出</t>
  </si>
  <si>
    <t>213</t>
  </si>
  <si>
    <t>农林水支出</t>
  </si>
  <si>
    <t>21399</t>
  </si>
  <si>
    <t>其他农林水支出</t>
  </si>
  <si>
    <t>2139999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</si>
  <si>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</si>
  <si>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</si>
  <si>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</si>
  <si>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</si>
  <si>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</si>
  <si>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</si>
  <si>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</si>
  <si>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</si>
  <si>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</si>
  <si>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</si>
  <si>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</si>
  <si>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</si>
  <si>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</si>
  <si>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</si>
  <si>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</si>
  <si>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</si>
  <si>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</si>
  <si>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</si>
  <si>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</si>
  <si>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收入总计</t>
  </si>
  <si>
    <t>支出总计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</si>
  <si>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</si>
  <si>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</si>
  <si>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</si>
  <si>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</si>
  <si>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</si>
  <si>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</si>
  <si>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</si>
  <si>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</si>
  <si>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</si>
  <si>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</si>
  <si>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</si>
  <si>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</si>
  <si>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</si>
  <si>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</si>
  <si>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</si>
  <si>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</si>
  <si>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</si>
  <si>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</si>
  <si>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</si>
  <si>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</si>
  <si>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经济科目部门</t>
  </si>
  <si>
    <t>经济科目名称</t>
  </si>
  <si>
    <t>资金来源</t>
  </si>
  <si>
    <t>财政拨款结转结余</t>
  </si>
  <si>
    <t>总计</t>
  </si>
  <si>
    <t>一般公共预算资金</t>
  </si>
  <si>
    <t>全年数</t>
  </si>
  <si>
    <t>已提前安排</t>
  </si>
  <si>
    <t>抵扣上年垫付资金</t>
  </si>
  <si>
    <t>本次下达</t>
  </si>
  <si>
    <t>另文下达</t>
  </si>
  <si>
    <t>530425210000000016353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</si>
  <si>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</si>
  <si>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</si>
  <si>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</si>
  <si>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</si>
  <si>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</si>
  <si>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</si>
  <si>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</si>
  <si>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</si>
  <si>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</si>
  <si>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530425210000000016354</t>
  </si>
  <si>
    <t>社会保障缴费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</si>
  <si>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</si>
  <si>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</si>
  <si>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</si>
  <si>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</si>
  <si>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</si>
  <si>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</si>
  <si>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</si>
  <si>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</si>
  <si>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530425210000000016355</t>
  </si>
  <si>
    <t>30113</t>
  </si>
  <si>
    <t>530425210000000016358</t>
  </si>
  <si>
    <t>工会经费</t>
  </si>
  <si>
    <t>30228</t>
  </si>
  <si>
    <t>530425210000000016359</t>
  </si>
  <si>
    <t>一般公用经费</t>
  </si>
  <si>
    <t>30201</t>
  </si>
  <si>
    <t>办公费</t>
  </si>
  <si>
    <t>30204</t>
  </si>
  <si>
    <t>手续费</t>
  </si>
  <si>
    <t>30211</t>
  </si>
  <si>
    <t>差旅费</t>
  </si>
  <si>
    <t>30213</t>
  </si>
  <si>
    <t>维修（护）费</t>
  </si>
  <si>
    <t>30215</t>
  </si>
  <si>
    <t>会议费</t>
  </si>
  <si>
    <t>30216</t>
  </si>
  <si>
    <t>培训费</t>
  </si>
  <si>
    <t>30299</t>
  </si>
  <si>
    <t>其他商品和服务支出</t>
  </si>
  <si>
    <t>530425221100000371542</t>
  </si>
  <si>
    <t>30217</t>
  </si>
  <si>
    <t>530425231100001436873</t>
  </si>
  <si>
    <t>规范后奖励性绩效工资</t>
  </si>
  <si>
    <t>预算05-1表</t>
  </si>
  <si>
    <t>2026年部门项目支出预算表</t>
  </si>
  <si>
    <t>项目分类</t>
  </si>
  <si>
    <t>项目单位</t>
  </si>
  <si>
    <t>经济科目编码</t>
  </si>
  <si>
    <t>本年拨款</t>
  </si>
  <si>
    <t>其中：本次下达</t>
  </si>
  <si>
    <t>市级拨入烤烟生产收购相关工作经费</t>
  </si>
  <si>
    <t>313 事业发展类</t>
  </si>
  <si>
    <t>530425241100002283218</t>
  </si>
  <si>
    <t>30207</t>
  </si>
  <si>
    <t>邮电费</t>
  </si>
  <si>
    <t>30226</t>
  </si>
  <si>
    <t>劳务费</t>
  </si>
  <si>
    <t>30227</t>
  </si>
  <si>
    <t>委托业务费</t>
  </si>
  <si>
    <t>易门县烤烟生产扶持政策补助资金</t>
  </si>
  <si>
    <t>530425251100003621572</t>
  </si>
  <si>
    <t>30310</t>
  </si>
  <si>
    <t>个人农业生产补贴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</si>
  <si>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</si>
  <si>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</si>
  <si>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</si>
  <si>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</si>
  <si>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</si>
  <si>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</si>
  <si>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</si>
  <si>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</si>
  <si>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</si>
  <si>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</si>
  <si>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</si>
  <si>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</si>
  <si>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围绕市级下达的目标任务，以确保中心业务工作正常运转，扎实推进各项工作顺利开展，圆满完成2026年烟叶工作各项目标任务。全县计划种植面积6.0万亩，烟叶收购量805万公斤，上等烟比例达70%，烟农烟叶交售收入达2.5亿元以上，计划实现烟叶税收入5500万元以上，受益对象满意度达90%以上。</t>
  </si>
  <si>
    <t>产出指标</t>
  </si>
  <si>
    <t>数量指标</t>
  </si>
  <si>
    <t>完成计划烤烟种植面积</t>
  </si>
  <si>
    <t>&gt;=</t>
  </si>
  <si>
    <t>60000</t>
  </si>
  <si>
    <t>亩</t>
  </si>
  <si>
    <t>定量指标</t>
  </si>
  <si>
    <t>反映获补助人员、企业的数量情况，也适用补贴、资助等形式的补助。</t>
  </si>
  <si>
    <t>完成计划烟叶收购量</t>
  </si>
  <si>
    <t>805</t>
  </si>
  <si>
    <t>万公斤</t>
  </si>
  <si>
    <t>反映烟叶产量及完成烟叶收购量情况。</t>
  </si>
  <si>
    <t>质量指标</t>
  </si>
  <si>
    <t>上等烟比例</t>
  </si>
  <si>
    <t>70</t>
  </si>
  <si>
    <t>%</t>
  </si>
  <si>
    <t>反映烟叶质量，上等烟比例越高，烟农收入越高。</t>
  </si>
  <si>
    <t>时效指标</t>
  </si>
  <si>
    <t>烤烟种植及时率</t>
  </si>
  <si>
    <t>=</t>
  </si>
  <si>
    <t>100</t>
  </si>
  <si>
    <t>反映移栽进度情况</t>
  </si>
  <si>
    <t>效益指标</t>
  </si>
  <si>
    <t>经济效益</t>
  </si>
  <si>
    <t>烟农烟叶交售收入</t>
  </si>
  <si>
    <t>2.5</t>
  </si>
  <si>
    <t>亿元</t>
  </si>
  <si>
    <t>反映烟农烟叶交售收入情况。</t>
  </si>
  <si>
    <t>烟叶税</t>
  </si>
  <si>
    <t>5500</t>
  </si>
  <si>
    <t>万元</t>
  </si>
  <si>
    <t>反映烤烟产业为地方税收贡献情况。</t>
  </si>
  <si>
    <t>社会效益</t>
  </si>
  <si>
    <t>促进烟叶产业发展</t>
  </si>
  <si>
    <t>有效</t>
  </si>
  <si>
    <t>定性指标</t>
  </si>
  <si>
    <t>反映项目的实施对促进烟叶产业发展的效果。</t>
  </si>
  <si>
    <t>满意度指标</t>
  </si>
  <si>
    <t>服务对象满意度</t>
  </si>
  <si>
    <t>受益对象的满意度</t>
  </si>
  <si>
    <t>90</t>
  </si>
  <si>
    <t>受益对象满意度。</t>
  </si>
  <si>
    <t>围绕市级下达的目标任务，促进烟叶生产各项措施落实到位，进一步夯实烟叶发展基础，转变烟叶发展方式，稳定核心烟区，提质增效，促进烟农增收，确保圆满完成市下达易门县的烤烟生产各项目标任务。2026年全县计划种植面积6.0万亩，烟叶收购量805万公斤，上等烟比例达70%，烟农烟叶交售收入达2.5亿元以上，计划实现烟叶税收入5500万元以上,烟农满意度达90%以上。</t>
  </si>
  <si>
    <t>计划烟叶收购量</t>
  </si>
  <si>
    <t>反映烟叶产量及完成市级下达烟叶收购量任务情况。</t>
  </si>
  <si>
    <t>反映产出烟叶质量及烟农烟叶交售质量，上等烟比例越高，烟农烟叶交售收入越高。</t>
  </si>
  <si>
    <t>烤烟收购均价</t>
  </si>
  <si>
    <t>31</t>
  </si>
  <si>
    <t>元/公斤</t>
  </si>
  <si>
    <t>反映烟农烟叶交售收入情况，均价越高，交售收入越高。</t>
  </si>
  <si>
    <t>移栽完成及时率</t>
  </si>
  <si>
    <t>反映烤烟移栽工作完成时间节令情况。</t>
  </si>
  <si>
    <t>烤烟政策知晓率</t>
  </si>
  <si>
    <t>85</t>
  </si>
  <si>
    <t>反映烤烟政策的宣传效果情况。
政策知晓率=调查中补助政策知晓人数/调查总人数*100%</t>
  </si>
  <si>
    <t>烟农满意度</t>
  </si>
  <si>
    <t>反映烟农对烤烟政策、收购、种烟受益等情况的满意程度。</t>
  </si>
  <si>
    <t>预算06表</t>
  </si>
  <si>
    <t>2026年部门政府性基金预算支出预算表</t>
  </si>
  <si>
    <t>政府性基金预算支出</t>
  </si>
  <si>
    <t>预算07表</t>
  </si>
  <si>
    <t>2026年部门政府采购预算表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</si>
  <si>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</si>
  <si>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</si>
  <si>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</si>
  <si>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</si>
  <si>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</si>
  <si>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</si>
  <si>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</si>
  <si>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</si>
  <si>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</si>
  <si>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单位自筹</t>
  </si>
  <si>
    <t>备注：易门县烟草产业服务中心2026年无部门政府采购预算，所以该表数据为空。</t>
  </si>
  <si>
    <t>预算08表</t>
  </si>
  <si>
    <t>2026年部门政府购买服务预算表</t>
  </si>
  <si>
    <t>政府购买服务项目</t>
  </si>
  <si>
    <t>政府购买服务目录</t>
  </si>
  <si>
    <t>政府购买服务指导性目录代码</t>
  </si>
  <si>
    <t>备注：易门县烟草产业服务中心2026年无部门政府购买服务预算，所以该表数据为空。</t>
  </si>
  <si>
    <t>预算09-1表</t>
  </si>
  <si>
    <t>2026年对下转移支付预算表</t>
  </si>
  <si>
    <t>单位名称（项目）</t>
  </si>
  <si>
    <t>地区</t>
  </si>
  <si>
    <t>龙泉街道</t>
  </si>
  <si>
    <t>六街街道</t>
  </si>
  <si>
    <t>绿汁镇</t>
  </si>
  <si>
    <t>铜厂乡</t>
  </si>
  <si>
    <t>十街乡</t>
  </si>
  <si>
    <t>小街乡</t>
  </si>
  <si>
    <t>浦贝乡</t>
  </si>
  <si>
    <t>14</t>
  </si>
  <si>
    <t>备注：易门县烟草产业服务中心2026年无对下转移支付预算，所以该表数据为空。</t>
  </si>
  <si>
    <t>预算09-2表</t>
  </si>
  <si>
    <t>2026年对下转移支付绩效目标表</t>
  </si>
  <si>
    <t>备注：易门县烟草产业服务中心2026年无对下转移支付绩效目标，所以该表数据为空。</t>
  </si>
  <si>
    <t>预算10表</t>
  </si>
  <si>
    <t>2026年新增资产配置表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</si>
  <si>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</si>
  <si>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</si>
  <si>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</si>
  <si>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</si>
  <si>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</si>
  <si>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</si>
  <si>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备注：易门县烟草产业服务中心2026年无新增资产配置，所以该表数据为空。</t>
  </si>
  <si>
    <t>预算11表</t>
  </si>
  <si>
    <t>2026年上级补助项目支出预算表</t>
  </si>
  <si>
    <t>上级补助</t>
  </si>
  <si>
    <t>备注：易门县烟草产业服务中心2026年无上级补助项目支出预算，所以该表数据为空。</t>
  </si>
  <si>
    <t>预算12表</t>
  </si>
  <si>
    <t>2026年部门项目支出中期规划预算表</t>
  </si>
  <si>
    <t>项目级次</t>
  </si>
  <si>
    <t>备注：易门县烟草产业服务中心2026年无部门一般公共预算项目支出中期规划预算，所以该表数据为空。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</si>
</sst>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5"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27"/>
      <name val="SimSun"/>
      <charset val="134"/>
    </font>
    <font>
      <sz val="10.5"/>
      <name val="SimSun"/>
      <charset val="134"/>
    </font>
    <font>
      <sz val="9"/>
      <name val="SimSun"/>
      <charset val="134"/>
    </font>
    <font>
      <sz val="10.5"/>
      <name val="宋体"/>
      <charset val="134"/>
    </font>
    <font>
      <sz val="11"/>
      <name val="宋体"/>
      <charset val="134"/>
    </font>
    <font>
      <sz val="27"/>
      <name val="宋体"/>
      <charset val="134"/>
    </font>
    <font>
      <sz val="27"/>
      <name val="Calibri"/>
      <charset val="134"/>
    </font>
    <font>
      <b/>
      <sz val="9"/>
      <name val="宋体"/>
      <charset val="134"/>
    </font>
    <font>
      <sz val="27"/>
      <name val="Times New Roman"/>
      <charset val="134"/>
    </font>
    <font>
      <sz val="10.5"/>
      <color rgb="FF000000"/>
      <name val="SimSun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176" fontId="2" fillId="0" borderId="1">
      <alignment horizontal="right" vertical="center"/>
    </xf>
    <xf numFmtId="49" fontId="2" fillId="0" borderId="1">
      <alignment horizontal="left" vertical="center" wrapText="1"/>
    </xf>
    <xf numFmtId="176" fontId="2" fillId="0" borderId="1">
      <alignment horizontal="right" vertical="center"/>
    </xf>
    <xf numFmtId="177" fontId="2" fillId="0" borderId="1">
      <alignment horizontal="right" vertical="center"/>
    </xf>
    <xf numFmtId="178" fontId="2" fillId="0" borderId="1">
      <alignment horizontal="right" vertical="center"/>
    </xf>
    <xf numFmtId="179" fontId="2" fillId="0" borderId="1">
      <alignment horizontal="right" vertical="center"/>
    </xf>
    <xf numFmtId="10" fontId="2" fillId="0" borderId="1">
      <alignment horizontal="right" vertical="center"/>
    </xf>
    <xf numFmtId="180" fontId="2" fillId="0" borderId="1">
      <alignment horizontal="right" vertical="center"/>
    </xf>
  </cellStyleXfs>
  <cellXfs count="75">
    <xf numFmtId="0" fontId="0" fillId="0" borderId="0" xfId="0" applyFont="1">
      <alignment vertical="top"/>
    </xf>
    <xf numFmtId="0" fontId="1" fillId="0" borderId="0" xfId="0" applyFont="1" applyAlignme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76" fontId="2" fillId="0" borderId="1" xfId="51" applyNumberFormat="1" applyFont="1" applyBorder="1">
      <alignment horizontal="right" vertical="center"/>
    </xf>
    <xf numFmtId="0" fontId="2" fillId="0" borderId="1" xfId="0" applyFont="1" applyBorder="1" applyAlignment="1">
      <alignment horizontal="center" vertical="center"/>
    </xf>
    <xf numFmtId="49" fontId="2" fillId="0" borderId="0" xfId="50" applyNumberFormat="1" applyFont="1" applyBorder="1">
      <alignment horizontal="left" vertical="center" wrapText="1"/>
    </xf>
    <xf numFmtId="49" fontId="2" fillId="0" borderId="0" xfId="50" applyNumberFormat="1" applyFont="1" applyBorder="1" applyAlignment="1">
      <alignment horizontal="right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4" fillId="0" borderId="1" xfId="50" applyNumberFormat="1" applyFont="1" applyBorder="1" applyAlignment="1">
      <alignment horizontal="center" vertical="center" wrapText="1"/>
    </xf>
    <xf numFmtId="49" fontId="2" fillId="0" borderId="1" xfId="50" applyNumberFormat="1" applyFont="1" applyBorder="1">
      <alignment horizontal="left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49" fontId="8" fillId="0" borderId="0" xfId="5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49" fontId="2" fillId="0" borderId="0" xfId="5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3" fillId="0" borderId="0" xfId="50" applyNumberFormat="1" applyFont="1" applyBorder="1" applyAlignment="1">
      <alignment horizontal="center" vertical="center" wrapText="1"/>
    </xf>
    <xf numFmtId="49" fontId="6" fillId="0" borderId="1" xfId="50" applyNumberFormat="1" applyFont="1" applyBorder="1" applyAlignment="1">
      <alignment horizontal="center" vertical="center" wrapText="1"/>
    </xf>
    <xf numFmtId="180" fontId="6" fillId="0" borderId="1" xfId="56" applyNumberFormat="1" applyFont="1" applyBorder="1" applyAlignment="1">
      <alignment horizontal="center" vertical="center" wrapText="1"/>
    </xf>
    <xf numFmtId="180" fontId="2" fillId="0" borderId="1" xfId="56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49" fontId="10" fillId="0" borderId="0" xfId="50" applyNumberFormat="1" applyFont="1" applyBorder="1" applyAlignment="1">
      <alignment horizontal="right" vertical="center" wrapText="1"/>
    </xf>
    <xf numFmtId="49" fontId="11" fillId="0" borderId="0" xfId="50" applyNumberFormat="1" applyFont="1" applyBorder="1" applyAlignment="1">
      <alignment horizontal="center" vertical="center" wrapText="1"/>
    </xf>
    <xf numFmtId="180" fontId="4" fillId="0" borderId="1" xfId="56" applyNumberFormat="1" applyFont="1" applyBorder="1" applyAlignment="1">
      <alignment horizontal="center" vertical="center" wrapText="1"/>
    </xf>
    <xf numFmtId="0" fontId="2" fillId="0" borderId="1" xfId="50" applyNumberFormat="1" applyFont="1" applyBorder="1">
      <alignment horizontal="left" vertical="center" wrapText="1"/>
    </xf>
    <xf numFmtId="176" fontId="2" fillId="0" borderId="1" xfId="50" applyNumberFormat="1" applyFont="1" applyBorder="1" applyAlignment="1">
      <alignment horizontal="right" vertical="center" wrapText="1"/>
    </xf>
    <xf numFmtId="176" fontId="2" fillId="0" borderId="1" xfId="5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/>
    </xf>
    <xf numFmtId="49" fontId="2" fillId="0" borderId="1" xfId="50" applyNumberFormat="1" applyFont="1" applyBorder="1" applyAlignment="1">
      <alignment horizontal="left" vertical="center" wrapText="1" indent="1"/>
    </xf>
    <xf numFmtId="176" fontId="2" fillId="0" borderId="1" xfId="0" applyNumberFormat="1" applyFont="1" applyBorder="1" applyAlignment="1">
      <alignment horizontal="left" vertical="center" wrapText="1"/>
    </xf>
    <xf numFmtId="176" fontId="2" fillId="0" borderId="1" xfId="50" applyNumberFormat="1" applyFont="1" applyBorder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7" fillId="0" borderId="0" xfId="0" applyFont="1" applyAlignme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tyles" Target="styles.xml"/><Relationship Id="rId21" Type="http://schemas.openxmlformats.org/officeDocument/2006/relationships/sharedStrings" Target="sharedString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2"/>
  <sheetViews>
    <sheetView showZeros="0" workbookViewId="0">
      <selection activeCell="F9" sqref="F9"/>
    </sheetView>
  </sheetViews>
  <sheetFormatPr defaultColWidth="8.85" defaultRowHeight="15" customHeight="1" outlineLevelCol="3"/>
  <cols>
    <col min="1" max="1" width="32" customWidth="1"/>
    <col min="2" max="2" width="27.375" customWidth="1"/>
    <col min="3" max="3" width="32.125" customWidth="1"/>
    <col min="4" max="4" width="33.125" customWidth="1"/>
  </cols>
  <sheetData>
    <row r="1" customHeight="1" spans="1:4">
      <c r="A1" s="1"/>
      <c r="B1" s="1"/>
      <c r="C1" s="1"/>
      <c r="D1" s="5" t="s">
        <v>0</v>
      </c>
    </row>
    <row r="2" ht="33" customHeight="1" spans="1:4">
      <c r="A2" s="3" t="s">
        <v>1</v>
      </c>
      <c r="B2" s="3"/>
      <c r="C2" s="3"/>
      <c r="D2" s="3"/>
    </row>
    <row r="3" ht="18.75" customHeight="1" spans="1:4">
      <c r="A3" s="4" t="str">
        <f>"单位名称："&amp;"易门县烟草产业服务中心"</f>
        <v>单位名称：易门县烟草产业服务中心</v>
      </c>
      <c r="B3" s="4"/>
      <c r="C3" s="62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7</v>
      </c>
      <c r="D5" s="7" t="s">
        <v>6</v>
      </c>
    </row>
    <row r="6" ht="5" customHeight="1" spans="1:4">
      <c r="A6" s="7"/>
      <c r="B6" s="7"/>
      <c r="C6" s="7"/>
      <c r="D6" s="7"/>
    </row>
    <row r="7" ht="22.5" customHeight="1" spans="1:4">
      <c r="A7" s="14" t="s">
        <v>8</v>
      </c>
      <c r="B7" s="16">
        <v>833519.5</v>
      </c>
      <c r="C7" s="14" t="str">
        <f>"一"&amp;"、"&amp;"一般公共服务支出"</f>
        <v>一、一般公共服务支出</v>
      </c>
      <c r="D7" s="16">
        <v>599564.71</v>
      </c>
    </row>
    <row r="8" ht="22.5" customHeight="1" spans="1:4">
      <c r="A8" s="14" t="s">
        <v>9</v>
      </c>
      <c r="B8" s="16">
        <v>1000000</v>
      </c>
      <c r="C8" s="14" t="str">
        <f>"二"&amp;"、"&amp;"社会保障和就业支出"</f>
        <v>二、社会保障和就业支出</v>
      </c>
      <c r="D8" s="16">
        <v>88687.36</v>
      </c>
    </row>
    <row r="9" ht="22.5" customHeight="1" spans="1:4">
      <c r="A9" s="14" t="s">
        <v>10</v>
      </c>
      <c r="B9" s="16"/>
      <c r="C9" s="14" t="str">
        <f>"三"&amp;"、"&amp;"卫生健康支出"</f>
        <v>三、卫生健康支出</v>
      </c>
      <c r="D9" s="16">
        <v>71107.43</v>
      </c>
    </row>
    <row r="10" ht="22.5" customHeight="1" spans="1:4">
      <c r="A10" s="14" t="s">
        <v>11</v>
      </c>
      <c r="B10" s="16"/>
      <c r="C10" s="14" t="str">
        <f>"四"&amp;"、"&amp;"城乡社区支出"</f>
        <v>四、城乡社区支出</v>
      </c>
      <c r="D10" s="16">
        <v>1000000</v>
      </c>
    </row>
    <row r="11" ht="22.5" customHeight="1" spans="1:4">
      <c r="A11" s="14" t="s">
        <v>12</v>
      </c>
      <c r="B11" s="16">
        <v>400000</v>
      </c>
      <c r="C11" s="14" t="str">
        <f>"五"&amp;"、"&amp;"农林水支出"</f>
        <v>五、农林水支出</v>
      </c>
      <c r="D11" s="16">
        <v>400000</v>
      </c>
    </row>
    <row r="12" ht="22.5" customHeight="1" spans="1:4">
      <c r="A12" s="14" t="s">
        <v>13</v>
      </c>
      <c r="B12" s="16"/>
      <c r="C12" s="14" t="str">
        <f>"六"&amp;"、"&amp;"住房保障支出"</f>
        <v>六、住房保障支出</v>
      </c>
      <c r="D12" s="16">
        <v>74160</v>
      </c>
    </row>
    <row r="13" ht="22.5" customHeight="1" spans="1:4">
      <c r="A13" s="14" t="s">
        <v>14</v>
      </c>
      <c r="B13" s="16"/>
      <c r="C13" s="14"/>
      <c r="D13" s="16"/>
    </row>
    <row r="14" ht="22.5" customHeight="1" spans="1:4">
      <c r="A14" s="14" t="s">
        <v>15</v>
      </c>
      <c r="B14" s="16"/>
      <c r="C14" s="14"/>
      <c r="D14" s="16"/>
    </row>
    <row r="15" ht="22.5" customHeight="1" spans="1:4">
      <c r="A15" s="63" t="s">
        <v>16</v>
      </c>
      <c r="B15" s="16"/>
      <c r="C15" s="66"/>
      <c r="D15" s="16"/>
    </row>
    <row r="16" ht="22.5" customHeight="1" spans="1:4">
      <c r="A16" s="63" t="s">
        <v>17</v>
      </c>
      <c r="B16" s="16">
        <v>400000</v>
      </c>
      <c r="C16" s="66"/>
      <c r="D16" s="16"/>
    </row>
    <row r="17" ht="18" customHeight="1" spans="1:4">
      <c r="A17" s="63"/>
      <c r="B17" s="16"/>
      <c r="C17" s="66"/>
      <c r="D17" s="16"/>
    </row>
    <row r="18" ht="22.5" customHeight="1" spans="1:4">
      <c r="A18" s="64" t="s">
        <v>18</v>
      </c>
      <c r="B18" s="65">
        <v>2233519.5</v>
      </c>
      <c r="C18" s="66" t="s">
        <v>19</v>
      </c>
      <c r="D18" s="65">
        <v>2233519.5</v>
      </c>
    </row>
    <row r="19" ht="22.5" customHeight="1" spans="1:4">
      <c r="A19" s="73" t="s">
        <v>20</v>
      </c>
      <c r="B19" s="16"/>
      <c r="C19" s="74" t="s">
        <v>21</v>
      </c>
      <c r="D19" s="47"/>
    </row>
    <row r="20" ht="22.5" customHeight="1" spans="1:4">
      <c r="A20" s="63" t="s">
        <v>22</v>
      </c>
      <c r="B20" s="65"/>
      <c r="C20" s="63" t="s">
        <v>22</v>
      </c>
      <c r="D20" s="65"/>
    </row>
    <row r="21" ht="22.5" customHeight="1" spans="1:4">
      <c r="A21" s="63" t="s">
        <v>23</v>
      </c>
      <c r="B21" s="65"/>
      <c r="C21" s="63" t="s">
        <v>24</v>
      </c>
      <c r="D21" s="65"/>
    </row>
    <row r="22" ht="22.5" customHeight="1" spans="1:4">
      <c r="A22" s="64" t="s">
        <v>25</v>
      </c>
      <c r="B22" s="65">
        <v>2233519.5</v>
      </c>
      <c r="C22" s="66" t="s">
        <v>26</v>
      </c>
      <c r="D22" s="65">
        <v>2233519.5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scale="99" pageOrder="overThenDown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selection activeCell="D17" sqref="D17"/>
    </sheetView>
  </sheetViews>
  <sheetFormatPr defaultColWidth="8.85" defaultRowHeight="15" customHeight="1" outlineLevelCol="5"/>
  <cols>
    <col min="1" max="1" width="28.575" customWidth="1"/>
    <col min="2" max="2" width="17.1416666666667" customWidth="1"/>
    <col min="3" max="3" width="32.125" customWidth="1"/>
    <col min="4" max="5" width="21.425" customWidth="1"/>
    <col min="6" max="6" width="23.625" customWidth="1"/>
  </cols>
  <sheetData>
    <row r="1" ht="18.75" customHeight="1" spans="1:6">
      <c r="A1" s="1"/>
      <c r="B1" s="1"/>
      <c r="C1" s="1"/>
      <c r="D1" s="1"/>
      <c r="E1" s="1"/>
      <c r="F1" s="39" t="s">
        <v>291</v>
      </c>
    </row>
    <row r="2" ht="37.5" customHeight="1" spans="1:6">
      <c r="A2" s="3" t="s">
        <v>292</v>
      </c>
      <c r="B2" s="3"/>
      <c r="C2" s="3"/>
      <c r="D2" s="3"/>
      <c r="E2" s="3"/>
      <c r="F2" s="3"/>
    </row>
    <row r="3" ht="18.75" customHeight="1" spans="1:6">
      <c r="A3" s="40" t="str">
        <f>"单位名称："&amp;"易门县烟草产业服务中心"</f>
        <v>单位名称：易门县烟草产业服务中心</v>
      </c>
      <c r="B3" s="40"/>
      <c r="C3" s="40"/>
      <c r="D3" s="41"/>
      <c r="E3" s="41"/>
      <c r="F3" s="42" t="s">
        <v>29</v>
      </c>
    </row>
    <row r="4" ht="18.75" customHeight="1" spans="1:6">
      <c r="A4" s="12" t="s">
        <v>140</v>
      </c>
      <c r="B4" s="12" t="s">
        <v>59</v>
      </c>
      <c r="C4" s="12" t="s">
        <v>60</v>
      </c>
      <c r="D4" s="43" t="s">
        <v>293</v>
      </c>
      <c r="E4" s="43"/>
      <c r="F4" s="43"/>
    </row>
    <row r="5" ht="18.75" customHeight="1" spans="1:6">
      <c r="A5" s="12" t="s">
        <v>59</v>
      </c>
      <c r="B5" s="12" t="s">
        <v>59</v>
      </c>
      <c r="C5" s="12" t="s">
        <v>60</v>
      </c>
      <c r="D5" s="43" t="s">
        <v>34</v>
      </c>
      <c r="E5" s="43" t="s">
        <v>63</v>
      </c>
      <c r="F5" s="43" t="s">
        <v>64</v>
      </c>
    </row>
    <row r="6" ht="32" customHeight="1" spans="1:6">
      <c r="A6" s="13" t="s">
        <v>46</v>
      </c>
      <c r="B6" s="13">
        <v>2</v>
      </c>
      <c r="C6" s="13">
        <v>3</v>
      </c>
      <c r="D6" s="13" t="s">
        <v>49</v>
      </c>
      <c r="E6" s="13" t="s">
        <v>50</v>
      </c>
      <c r="F6" s="13" t="s">
        <v>51</v>
      </c>
    </row>
    <row r="7" ht="32" customHeight="1" spans="1:6">
      <c r="A7" s="15" t="s">
        <v>56</v>
      </c>
      <c r="B7" s="15" t="s">
        <v>93</v>
      </c>
      <c r="C7" s="15" t="s">
        <v>94</v>
      </c>
      <c r="D7" s="16">
        <v>1000000</v>
      </c>
      <c r="E7" s="16"/>
      <c r="F7" s="16">
        <v>1000000</v>
      </c>
    </row>
    <row r="8" ht="32" customHeight="1" spans="1:6">
      <c r="A8" s="15" t="s">
        <v>56</v>
      </c>
      <c r="B8" s="44" t="s">
        <v>95</v>
      </c>
      <c r="C8" s="44" t="s">
        <v>96</v>
      </c>
      <c r="D8" s="16">
        <v>1000000</v>
      </c>
      <c r="E8" s="16"/>
      <c r="F8" s="16">
        <v>1000000</v>
      </c>
    </row>
    <row r="9" ht="32" customHeight="1" spans="1:6">
      <c r="A9" s="15" t="s">
        <v>56</v>
      </c>
      <c r="B9" s="45" t="s">
        <v>97</v>
      </c>
      <c r="C9" s="45" t="s">
        <v>98</v>
      </c>
      <c r="D9" s="16">
        <v>1000000</v>
      </c>
      <c r="E9" s="16"/>
      <c r="F9" s="16">
        <v>1000000</v>
      </c>
    </row>
    <row r="10" ht="32" customHeight="1" spans="1:6">
      <c r="A10" s="46" t="s">
        <v>112</v>
      </c>
      <c r="B10" s="46"/>
      <c r="C10" s="46"/>
      <c r="D10" s="47">
        <v>1000000</v>
      </c>
      <c r="E10" s="47"/>
      <c r="F10" s="47">
        <v>1000000</v>
      </c>
    </row>
  </sheetData>
  <mergeCells count="7">
    <mergeCell ref="A2:F2"/>
    <mergeCell ref="A3:C3"/>
    <mergeCell ref="D4:F4"/>
    <mergeCell ref="A10:C10"/>
    <mergeCell ref="A4:A5"/>
    <mergeCell ref="B4:B5"/>
    <mergeCell ref="C4:C5"/>
  </mergeCells>
  <pageMargins left="0.75" right="0.75" top="1" bottom="1" header="0.5" footer="0.5"/>
  <pageSetup paperSize="1" scale="83" pageOrder="overThenDown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2"/>
  <sheetViews>
    <sheetView showZeros="0" workbookViewId="0">
      <selection activeCell="I29" sqref="I29"/>
    </sheetView>
  </sheetViews>
  <sheetFormatPr defaultColWidth="8.85" defaultRowHeight="15" customHeight="1"/>
  <cols>
    <col min="1" max="1" width="16" customWidth="1"/>
    <col min="2" max="2" width="14.125" customWidth="1"/>
    <col min="3" max="3" width="14" customWidth="1"/>
    <col min="4" max="4" width="11.4166666666667" customWidth="1"/>
    <col min="5" max="5" width="10" customWidth="1"/>
    <col min="6" max="6" width="12.875" customWidth="1"/>
    <col min="7" max="7" width="10.75" customWidth="1"/>
    <col min="8" max="8" width="11.375" customWidth="1"/>
    <col min="9" max="9" width="12.5" customWidth="1"/>
    <col min="10" max="10" width="8.25" customWidth="1"/>
    <col min="11" max="11" width="12.25" customWidth="1"/>
    <col min="12" max="17" width="13.125" customWidth="1"/>
  </cols>
  <sheetData>
    <row r="1" customHeight="1" spans="1:17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19" t="s">
        <v>294</v>
      </c>
    </row>
    <row r="2" ht="45" customHeight="1" spans="1:17">
      <c r="A2" s="28" t="s">
        <v>295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34"/>
      <c r="O2" s="34"/>
      <c r="P2" s="34"/>
      <c r="Q2" s="34"/>
    </row>
    <row r="3" ht="20.25" customHeight="1" spans="1:17">
      <c r="A3" s="18" t="str">
        <f>"单位名称："&amp;"易门县烟草产业服务中心"</f>
        <v>单位名称：易门县烟草产业服务中心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9" t="s">
        <v>29</v>
      </c>
    </row>
    <row r="4" ht="20.25" customHeight="1" spans="1:17">
      <c r="A4" s="21" t="s">
        <v>296</v>
      </c>
      <c r="B4" s="21" t="s">
        <v>297</v>
      </c>
      <c r="C4" s="21" t="s">
        <v>298</v>
      </c>
      <c r="D4" s="21" t="s">
        <v>299</v>
      </c>
      <c r="E4" s="21" t="s">
        <v>300</v>
      </c>
      <c r="F4" s="21" t="s">
        <v>301</v>
      </c>
      <c r="G4" s="21" t="s">
        <v>147</v>
      </c>
      <c r="H4" s="21"/>
      <c r="I4" s="21"/>
      <c r="J4" s="21"/>
      <c r="K4" s="21"/>
      <c r="L4" s="21"/>
      <c r="M4" s="21"/>
      <c r="N4" s="21"/>
      <c r="O4" s="21"/>
      <c r="P4" s="21"/>
      <c r="Q4" s="21"/>
    </row>
    <row r="5" ht="20.25" customHeight="1" spans="1:17">
      <c r="A5" s="21" t="s">
        <v>302</v>
      </c>
      <c r="B5" s="21" t="s">
        <v>297</v>
      </c>
      <c r="C5" s="21" t="s">
        <v>298</v>
      </c>
      <c r="D5" s="21" t="s">
        <v>299</v>
      </c>
      <c r="E5" s="21" t="s">
        <v>300</v>
      </c>
      <c r="F5" s="21" t="s">
        <v>301</v>
      </c>
      <c r="G5" s="21" t="s">
        <v>32</v>
      </c>
      <c r="H5" s="21" t="s">
        <v>35</v>
      </c>
      <c r="I5" s="21" t="s">
        <v>303</v>
      </c>
      <c r="J5" s="21" t="s">
        <v>304</v>
      </c>
      <c r="K5" s="21" t="s">
        <v>38</v>
      </c>
      <c r="L5" s="21" t="s">
        <v>305</v>
      </c>
      <c r="M5" s="21" t="s">
        <v>62</v>
      </c>
      <c r="N5" s="21"/>
      <c r="O5" s="21"/>
      <c r="P5" s="21"/>
      <c r="Q5" s="21"/>
    </row>
    <row r="6" ht="32.4" customHeight="1" spans="1:17">
      <c r="A6" s="21"/>
      <c r="B6" s="21"/>
      <c r="C6" s="21"/>
      <c r="D6" s="21"/>
      <c r="E6" s="21"/>
      <c r="F6" s="21"/>
      <c r="G6" s="21"/>
      <c r="H6" s="21" t="s">
        <v>34</v>
      </c>
      <c r="I6" s="21"/>
      <c r="J6" s="21"/>
      <c r="K6" s="21"/>
      <c r="L6" s="21" t="s">
        <v>34</v>
      </c>
      <c r="M6" s="21" t="s">
        <v>41</v>
      </c>
      <c r="N6" s="21" t="s">
        <v>42</v>
      </c>
      <c r="O6" s="35" t="s">
        <v>43</v>
      </c>
      <c r="P6" s="35" t="s">
        <v>44</v>
      </c>
      <c r="Q6" s="35" t="s">
        <v>45</v>
      </c>
    </row>
    <row r="7" ht="20.25" customHeight="1" spans="1:17">
      <c r="A7" s="31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  <c r="I7" s="31">
        <v>9</v>
      </c>
      <c r="J7" s="31">
        <v>10</v>
      </c>
      <c r="K7" s="31">
        <v>11</v>
      </c>
      <c r="L7" s="31">
        <v>12</v>
      </c>
      <c r="M7" s="31">
        <v>13</v>
      </c>
      <c r="N7" s="31">
        <v>14</v>
      </c>
      <c r="O7" s="31">
        <v>15</v>
      </c>
      <c r="P7" s="31">
        <v>16</v>
      </c>
      <c r="Q7" s="31">
        <v>17</v>
      </c>
    </row>
    <row r="8" ht="20.25" customHeight="1" spans="1:17">
      <c r="A8" s="36"/>
      <c r="B8" s="22"/>
      <c r="C8" s="22"/>
      <c r="D8" s="37"/>
      <c r="E8" s="37"/>
      <c r="F8" s="37"/>
      <c r="G8" s="37"/>
      <c r="H8" s="37"/>
      <c r="I8" s="37"/>
      <c r="J8" s="32"/>
      <c r="K8" s="32"/>
      <c r="L8" s="37"/>
      <c r="M8" s="37"/>
      <c r="N8" s="37"/>
      <c r="O8" s="37"/>
      <c r="P8" s="37"/>
      <c r="Q8" s="37"/>
    </row>
    <row r="9" ht="20.25" customHeight="1" spans="1:17">
      <c r="A9" s="22"/>
      <c r="B9" s="22"/>
      <c r="C9" s="22"/>
      <c r="D9" s="38"/>
      <c r="E9" s="23"/>
      <c r="F9" s="37"/>
      <c r="G9" s="37"/>
      <c r="H9" s="32"/>
      <c r="I9" s="32"/>
      <c r="J9" s="32"/>
      <c r="K9" s="32"/>
      <c r="L9" s="37"/>
      <c r="M9" s="37"/>
      <c r="N9" s="37"/>
      <c r="O9" s="37"/>
      <c r="P9" s="37"/>
      <c r="Q9" s="37"/>
    </row>
    <row r="10" ht="20.25" customHeight="1" spans="1:17">
      <c r="A10" s="23" t="s">
        <v>32</v>
      </c>
      <c r="B10" s="23"/>
      <c r="C10" s="23"/>
      <c r="D10" s="38"/>
      <c r="E10" s="38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</row>
    <row r="12" customHeight="1" spans="1:17">
      <c r="A12" t="s">
        <v>306</v>
      </c>
    </row>
  </sheetData>
  <mergeCells count="17">
    <mergeCell ref="A1:M1"/>
    <mergeCell ref="A2:Q2"/>
    <mergeCell ref="A3:M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1" scale="53" pageOrder="overThenDown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2"/>
  <sheetViews>
    <sheetView showZeros="0" view="pageBreakPreview" zoomScaleNormal="100" workbookViewId="0">
      <selection activeCell="L16" sqref="L16"/>
    </sheetView>
  </sheetViews>
  <sheetFormatPr defaultColWidth="8.85" defaultRowHeight="15" customHeight="1"/>
  <cols>
    <col min="1" max="14" width="11" customWidth="1"/>
  </cols>
  <sheetData>
    <row r="1" customHeight="1" spans="1:14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 t="s">
        <v>307</v>
      </c>
    </row>
    <row r="2" ht="45" customHeight="1" spans="1:14">
      <c r="A2" s="28" t="s">
        <v>308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0.25" customHeight="1" spans="1:14">
      <c r="A3" s="18" t="str">
        <f>"单位名称："&amp;"易门县烟草产业服务中心"</f>
        <v>单位名称：易门县烟草产业服务中心</v>
      </c>
      <c r="B3" s="18"/>
      <c r="C3" s="18"/>
      <c r="D3" s="18"/>
      <c r="E3" s="18"/>
      <c r="F3" s="18"/>
      <c r="G3" s="18"/>
      <c r="H3" s="18"/>
      <c r="I3" s="19"/>
      <c r="J3" s="19"/>
      <c r="K3" s="19"/>
      <c r="L3" s="19"/>
      <c r="M3" s="19"/>
      <c r="N3" s="19" t="s">
        <v>29</v>
      </c>
    </row>
    <row r="4" ht="27.15" customHeight="1" spans="1:14">
      <c r="A4" s="29" t="s">
        <v>296</v>
      </c>
      <c r="B4" s="29" t="s">
        <v>309</v>
      </c>
      <c r="C4" s="29" t="s">
        <v>310</v>
      </c>
      <c r="D4" s="29" t="s">
        <v>147</v>
      </c>
      <c r="E4" s="29"/>
      <c r="F4" s="29"/>
      <c r="G4" s="29"/>
      <c r="H4" s="29"/>
      <c r="I4" s="29"/>
      <c r="J4" s="29"/>
      <c r="K4" s="29"/>
      <c r="L4" s="29"/>
      <c r="M4" s="29"/>
      <c r="N4" s="29"/>
    </row>
    <row r="5" ht="23.4" customHeight="1" spans="1:14">
      <c r="A5" s="29" t="s">
        <v>302</v>
      </c>
      <c r="B5" s="29"/>
      <c r="C5" s="29" t="s">
        <v>311</v>
      </c>
      <c r="D5" s="29" t="s">
        <v>32</v>
      </c>
      <c r="E5" s="29" t="s">
        <v>35</v>
      </c>
      <c r="F5" s="29" t="s">
        <v>303</v>
      </c>
      <c r="G5" s="29" t="s">
        <v>304</v>
      </c>
      <c r="H5" s="29" t="s">
        <v>38</v>
      </c>
      <c r="I5" s="29" t="s">
        <v>305</v>
      </c>
      <c r="J5" s="29"/>
      <c r="K5" s="29"/>
      <c r="L5" s="29"/>
      <c r="M5" s="29"/>
      <c r="N5" s="29"/>
    </row>
    <row r="6" ht="28.65" customHeight="1" spans="1:14">
      <c r="A6" s="29"/>
      <c r="B6" s="29"/>
      <c r="C6" s="29"/>
      <c r="D6" s="29"/>
      <c r="E6" s="29" t="s">
        <v>34</v>
      </c>
      <c r="F6" s="29"/>
      <c r="G6" s="29"/>
      <c r="H6" s="29"/>
      <c r="I6" s="29" t="s">
        <v>34</v>
      </c>
      <c r="J6" s="29" t="s">
        <v>41</v>
      </c>
      <c r="K6" s="29" t="s">
        <v>42</v>
      </c>
      <c r="L6" s="30" t="s">
        <v>43</v>
      </c>
      <c r="M6" s="30" t="s">
        <v>44</v>
      </c>
      <c r="N6" s="30" t="s">
        <v>45</v>
      </c>
    </row>
    <row r="7" ht="20.25" customHeight="1" spans="1:14">
      <c r="A7" s="31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  <c r="I7" s="31">
        <v>9</v>
      </c>
      <c r="J7" s="31">
        <v>10</v>
      </c>
      <c r="K7" s="31">
        <v>11</v>
      </c>
      <c r="L7" s="31">
        <v>12</v>
      </c>
      <c r="M7" s="31">
        <v>13</v>
      </c>
      <c r="N7" s="31">
        <v>14</v>
      </c>
    </row>
    <row r="8" ht="20.25" customHeight="1" spans="1:14">
      <c r="A8" s="22"/>
      <c r="B8" s="22"/>
      <c r="C8" s="2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</row>
    <row r="9" ht="20.25" customHeight="1" spans="1:14">
      <c r="A9" s="22"/>
      <c r="B9" s="22"/>
      <c r="C9" s="2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ht="20.25" customHeight="1" spans="1:14">
      <c r="A10" s="23" t="s">
        <v>32</v>
      </c>
      <c r="B10" s="23"/>
      <c r="C10" s="23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</row>
    <row r="12" customHeight="1" spans="1:14">
      <c r="A12" t="s">
        <v>312</v>
      </c>
    </row>
  </sheetData>
  <mergeCells count="14">
    <mergeCell ref="A1:I1"/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1" scale="75" pageOrder="overThenDown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0"/>
  <sheetViews>
    <sheetView showZeros="0" workbookViewId="0">
      <selection activeCell="H14" sqref="H14"/>
    </sheetView>
  </sheetViews>
  <sheetFormatPr defaultColWidth="8.85" defaultRowHeight="15" customHeight="1"/>
  <cols>
    <col min="1" max="1" width="42.125" customWidth="1"/>
    <col min="2" max="2" width="18.875" customWidth="1"/>
    <col min="3" max="10" width="17.1416666666667" customWidth="1"/>
    <col min="11" max="11" width="18.25" customWidth="1"/>
  </cols>
  <sheetData>
    <row r="1" ht="24.15" customHeight="1" spans="1:11">
      <c r="A1" s="18"/>
      <c r="B1" s="18"/>
      <c r="C1" s="18"/>
      <c r="D1" s="18"/>
      <c r="E1" s="18"/>
      <c r="F1" s="18"/>
      <c r="G1" s="18"/>
      <c r="H1" s="18"/>
      <c r="I1" s="18"/>
      <c r="J1" s="18"/>
      <c r="K1" s="19" t="s">
        <v>313</v>
      </c>
    </row>
    <row r="2" ht="45.15" customHeight="1" spans="1:11">
      <c r="A2" s="24" t="s">
        <v>314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ht="18.75" customHeight="1" spans="1:11">
      <c r="A3" s="18" t="str">
        <f>"单位名称："&amp;"易门县烟草产业服务中心"</f>
        <v>单位名称：易门县烟草产业服务中心</v>
      </c>
      <c r="B3" s="18"/>
      <c r="C3" s="18"/>
      <c r="D3" s="18"/>
      <c r="E3" s="18"/>
      <c r="F3" s="18"/>
      <c r="G3" s="18"/>
      <c r="H3" s="18"/>
      <c r="I3" s="18"/>
      <c r="J3" s="18"/>
      <c r="K3" s="19" t="s">
        <v>29</v>
      </c>
    </row>
    <row r="4" ht="22.5" customHeight="1" spans="1:11">
      <c r="A4" s="27" t="s">
        <v>315</v>
      </c>
      <c r="B4" s="27" t="s">
        <v>147</v>
      </c>
      <c r="C4" s="27"/>
      <c r="D4" s="27"/>
      <c r="E4" s="27" t="s">
        <v>316</v>
      </c>
      <c r="F4" s="27"/>
      <c r="G4" s="27"/>
      <c r="H4" s="27"/>
      <c r="I4" s="27"/>
      <c r="J4" s="27"/>
      <c r="K4" s="27"/>
    </row>
    <row r="5" ht="22.5" customHeight="1" spans="1:11">
      <c r="A5" s="27"/>
      <c r="B5" s="27" t="s">
        <v>32</v>
      </c>
      <c r="C5" s="27" t="s">
        <v>35</v>
      </c>
      <c r="D5" s="27" t="s">
        <v>303</v>
      </c>
      <c r="E5" s="27" t="s">
        <v>317</v>
      </c>
      <c r="F5" s="27" t="s">
        <v>318</v>
      </c>
      <c r="G5" s="12" t="s">
        <v>319</v>
      </c>
      <c r="H5" s="12" t="s">
        <v>320</v>
      </c>
      <c r="I5" s="12" t="s">
        <v>321</v>
      </c>
      <c r="J5" s="12" t="s">
        <v>322</v>
      </c>
      <c r="K5" s="12" t="s">
        <v>323</v>
      </c>
    </row>
    <row r="6" ht="18.75" customHeight="1" spans="1:11">
      <c r="A6" s="23" t="s">
        <v>46</v>
      </c>
      <c r="B6" s="23" t="s">
        <v>47</v>
      </c>
      <c r="C6" s="23" t="s">
        <v>48</v>
      </c>
      <c r="D6" s="23" t="s">
        <v>49</v>
      </c>
      <c r="E6" s="23" t="s">
        <v>50</v>
      </c>
      <c r="F6" s="23" t="s">
        <v>51</v>
      </c>
      <c r="G6" s="23" t="s">
        <v>52</v>
      </c>
      <c r="H6" s="23" t="s">
        <v>53</v>
      </c>
      <c r="I6" s="23" t="s">
        <v>54</v>
      </c>
      <c r="J6" s="23" t="s">
        <v>70</v>
      </c>
      <c r="K6" s="23" t="s">
        <v>324</v>
      </c>
    </row>
    <row r="7" ht="18.75" customHeight="1" spans="1:11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</row>
    <row r="8" ht="18.75" customHeight="1" spans="1:11">
      <c r="A8" s="23"/>
      <c r="B8" s="22"/>
      <c r="C8" s="22"/>
      <c r="D8" s="22"/>
      <c r="E8" s="22"/>
      <c r="F8" s="22"/>
      <c r="G8" s="22"/>
      <c r="H8" s="22"/>
      <c r="I8" s="22"/>
      <c r="J8" s="22"/>
      <c r="K8" s="22"/>
    </row>
    <row r="10" ht="28" customHeight="1" spans="1:11">
      <c r="A10" t="s">
        <v>325</v>
      </c>
    </row>
  </sheetData>
  <mergeCells count="5">
    <mergeCell ref="A2:K2"/>
    <mergeCell ref="A3:C3"/>
    <mergeCell ref="B4:D4"/>
    <mergeCell ref="E4:K4"/>
    <mergeCell ref="A4:A5"/>
  </mergeCells>
  <pageMargins left="0.75" right="0.75" top="1" bottom="1" header="0.5" footer="0.5"/>
  <pageSetup paperSize="1" scale="52" pageOrder="overThenDown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9"/>
  <sheetViews>
    <sheetView showZeros="0" workbookViewId="0">
      <selection activeCell="E22" sqref="E22"/>
    </sheetView>
  </sheetViews>
  <sheetFormatPr defaultColWidth="8.85" defaultRowHeight="15" customHeight="1"/>
  <cols>
    <col min="1" max="10" width="28.575" customWidth="1"/>
  </cols>
  <sheetData>
    <row r="1" ht="18.75" customHeight="1" spans="1:10">
      <c r="A1" s="18"/>
      <c r="B1" s="18"/>
      <c r="C1" s="18"/>
      <c r="D1" s="18"/>
      <c r="E1" s="18"/>
      <c r="F1" s="18"/>
      <c r="G1" s="18"/>
      <c r="H1" s="18"/>
      <c r="I1" s="18"/>
      <c r="J1" s="19" t="s">
        <v>326</v>
      </c>
    </row>
    <row r="2" ht="52.05" customHeight="1" spans="1:10">
      <c r="A2" s="24" t="s">
        <v>327</v>
      </c>
      <c r="B2" s="25"/>
      <c r="C2" s="25"/>
      <c r="D2" s="25"/>
      <c r="E2" s="25"/>
      <c r="F2" s="25"/>
      <c r="G2" s="25"/>
      <c r="H2" s="25"/>
      <c r="I2" s="25"/>
      <c r="J2" s="25"/>
    </row>
    <row r="3" ht="21.3" customHeight="1" spans="1:10">
      <c r="A3" s="18" t="str">
        <f>"单位名称："&amp;"易门县烟草产业服务中心"</f>
        <v>单位名称：易门县烟草产业服务中心</v>
      </c>
      <c r="B3" s="18"/>
      <c r="C3" s="18"/>
      <c r="D3" s="26"/>
      <c r="E3" s="26"/>
      <c r="F3" s="26"/>
      <c r="G3" s="26"/>
      <c r="H3" s="26"/>
      <c r="I3" s="26"/>
      <c r="J3" s="26"/>
    </row>
    <row r="4" ht="27.15" customHeight="1" spans="1:10">
      <c r="A4" s="21" t="s">
        <v>223</v>
      </c>
      <c r="B4" s="21" t="s">
        <v>224</v>
      </c>
      <c r="C4" s="21" t="s">
        <v>225</v>
      </c>
      <c r="D4" s="21" t="s">
        <v>226</v>
      </c>
      <c r="E4" s="21" t="s">
        <v>227</v>
      </c>
      <c r="F4" s="21" t="s">
        <v>228</v>
      </c>
      <c r="G4" s="21" t="s">
        <v>229</v>
      </c>
      <c r="H4" s="21" t="s">
        <v>230</v>
      </c>
      <c r="I4" s="21" t="s">
        <v>231</v>
      </c>
      <c r="J4" s="21" t="s">
        <v>232</v>
      </c>
    </row>
    <row r="5" ht="18.75" customHeight="1" spans="1:10">
      <c r="A5" s="21" t="s">
        <v>46</v>
      </c>
      <c r="B5" s="21" t="s">
        <v>47</v>
      </c>
      <c r="C5" s="21" t="s">
        <v>48</v>
      </c>
      <c r="D5" s="21" t="s">
        <v>49</v>
      </c>
      <c r="E5" s="21" t="s">
        <v>50</v>
      </c>
      <c r="F5" s="21" t="s">
        <v>51</v>
      </c>
      <c r="G5" s="21" t="s">
        <v>52</v>
      </c>
      <c r="H5" s="21" t="s">
        <v>53</v>
      </c>
      <c r="I5" s="21" t="s">
        <v>54</v>
      </c>
      <c r="J5" s="21" t="s">
        <v>70</v>
      </c>
    </row>
    <row r="6" ht="18.75" customHeight="1" spans="1:10">
      <c r="A6" s="22"/>
      <c r="B6" s="22"/>
      <c r="C6" s="22"/>
      <c r="D6" s="22"/>
      <c r="E6" s="22"/>
      <c r="F6" s="22"/>
      <c r="G6" s="22"/>
      <c r="H6" s="22"/>
      <c r="I6" s="22"/>
      <c r="J6" s="22"/>
    </row>
    <row r="7" ht="18.75" customHeight="1" spans="1:10">
      <c r="A7" s="22"/>
      <c r="B7" s="22"/>
      <c r="C7" s="22"/>
      <c r="D7" s="22"/>
      <c r="E7" s="22"/>
      <c r="F7" s="22"/>
      <c r="G7" s="22"/>
      <c r="H7" s="22"/>
      <c r="I7" s="22"/>
      <c r="J7" s="22"/>
    </row>
    <row r="9" customHeight="1" spans="1:10">
      <c r="A9" t="s">
        <v>328</v>
      </c>
    </row>
  </sheetData>
  <mergeCells count="2">
    <mergeCell ref="A2:J2"/>
    <mergeCell ref="A3:C3"/>
  </mergeCells>
  <pageMargins left="0.75" right="0.75" top="1" bottom="1" header="0.5" footer="0.5"/>
  <pageSetup paperSize="1" scale="39" pageOrder="overThenDown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9"/>
  <sheetViews>
    <sheetView showZeros="0" workbookViewId="0">
      <selection activeCell="J5" sqref="J5"/>
    </sheetView>
  </sheetViews>
  <sheetFormatPr defaultColWidth="8.85" defaultRowHeight="15" customHeight="1" outlineLevelCol="7"/>
  <cols>
    <col min="1" max="2" width="15.625" customWidth="1"/>
    <col min="3" max="3" width="18.5" customWidth="1"/>
    <col min="4" max="4" width="12.75" customWidth="1"/>
    <col min="5" max="5" width="13.625" customWidth="1"/>
    <col min="6" max="8" width="15.625" customWidth="1"/>
  </cols>
  <sheetData>
    <row r="1" ht="18.75" customHeight="1" spans="1:8">
      <c r="A1" s="18"/>
      <c r="B1" s="18"/>
      <c r="C1" s="18"/>
      <c r="D1" s="18"/>
      <c r="E1" s="18"/>
      <c r="F1" s="18"/>
      <c r="G1" s="18"/>
      <c r="H1" s="19" t="s">
        <v>329</v>
      </c>
    </row>
    <row r="2" ht="41.4" customHeight="1" spans="1:8">
      <c r="A2" s="20" t="s">
        <v>330</v>
      </c>
      <c r="B2" s="20"/>
      <c r="C2" s="20"/>
      <c r="D2" s="20"/>
      <c r="E2" s="20"/>
      <c r="F2" s="20"/>
      <c r="G2" s="20"/>
      <c r="H2" s="20"/>
    </row>
    <row r="3" ht="18.75" customHeight="1" spans="1:8">
      <c r="A3" s="18" t="str">
        <f>"单位名称："&amp;"易门县烟草产业服务中心"</f>
        <v>单位名称：易门县烟草产业服务中心</v>
      </c>
      <c r="B3" s="18"/>
      <c r="C3" s="18"/>
      <c r="D3" s="18"/>
      <c r="E3" s="18"/>
      <c r="F3" s="18"/>
      <c r="G3" s="18"/>
      <c r="H3" s="18"/>
    </row>
    <row r="4" ht="29" customHeight="1" spans="1:8">
      <c r="A4" s="21" t="s">
        <v>140</v>
      </c>
      <c r="B4" s="21" t="s">
        <v>331</v>
      </c>
      <c r="C4" s="21" t="s">
        <v>332</v>
      </c>
      <c r="D4" s="21" t="s">
        <v>333</v>
      </c>
      <c r="E4" s="21" t="s">
        <v>299</v>
      </c>
      <c r="F4" s="21" t="s">
        <v>334</v>
      </c>
      <c r="G4" s="21"/>
      <c r="H4" s="21"/>
    </row>
    <row r="5" ht="18.75" customHeight="1" spans="1:8">
      <c r="A5" s="21"/>
      <c r="B5" s="21"/>
      <c r="C5" s="21"/>
      <c r="D5" s="21"/>
      <c r="E5" s="21"/>
      <c r="F5" s="21" t="s">
        <v>300</v>
      </c>
      <c r="G5" s="21" t="s">
        <v>335</v>
      </c>
      <c r="H5" s="21" t="s">
        <v>336</v>
      </c>
    </row>
    <row r="6" ht="35" customHeight="1" spans="1:8">
      <c r="A6" s="21" t="s">
        <v>46</v>
      </c>
      <c r="B6" s="21" t="s">
        <v>47</v>
      </c>
      <c r="C6" s="21" t="s">
        <v>48</v>
      </c>
      <c r="D6" s="21" t="s">
        <v>49</v>
      </c>
      <c r="E6" s="21" t="s">
        <v>50</v>
      </c>
      <c r="F6" s="21" t="s">
        <v>51</v>
      </c>
      <c r="G6" s="21" t="s">
        <v>52</v>
      </c>
      <c r="H6" s="21" t="s">
        <v>53</v>
      </c>
    </row>
    <row r="7" ht="35" customHeight="1" spans="1:8">
      <c r="A7" s="22"/>
      <c r="B7" s="22"/>
      <c r="C7" s="22"/>
      <c r="D7" s="22"/>
      <c r="E7" s="23"/>
      <c r="F7" s="23"/>
      <c r="G7" s="16"/>
      <c r="H7" s="16"/>
    </row>
    <row r="9" customHeight="1" spans="1:8">
      <c r="A9" t="s">
        <v>337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1" pageOrder="overThenDown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2"/>
  <sheetViews>
    <sheetView showZeros="0" workbookViewId="0">
      <selection activeCell="I12" sqref="I12"/>
    </sheetView>
  </sheetViews>
  <sheetFormatPr defaultColWidth="8.85" defaultRowHeight="15" customHeight="1"/>
  <cols>
    <col min="1" max="11" width="12.75" customWidth="1"/>
  </cols>
  <sheetData>
    <row r="1" ht="18.75" customHeight="1" spans="1:11">
      <c r="A1" s="1"/>
      <c r="B1" s="1"/>
      <c r="C1" s="1"/>
      <c r="D1" s="1"/>
      <c r="E1" s="1"/>
      <c r="F1" s="1"/>
      <c r="G1" s="1"/>
      <c r="H1" s="2"/>
      <c r="I1" s="2"/>
      <c r="J1" s="2"/>
      <c r="K1" s="2" t="s">
        <v>338</v>
      </c>
    </row>
    <row r="2" ht="45" customHeight="1" spans="1:11">
      <c r="A2" s="3" t="s">
        <v>339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8.75" customHeight="1" spans="1:11">
      <c r="A3" s="4" t="str">
        <f>"单位名称："&amp;"易门县烟草产业服务中心"</f>
        <v>单位名称：易门县烟草产业服务中心</v>
      </c>
      <c r="B3" s="4"/>
      <c r="C3" s="4"/>
      <c r="D3" s="4"/>
      <c r="E3" s="4"/>
      <c r="F3" s="4"/>
      <c r="G3" s="4"/>
      <c r="H3" s="5"/>
      <c r="I3" s="5"/>
      <c r="J3" s="5"/>
      <c r="K3" s="5" t="s">
        <v>29</v>
      </c>
    </row>
    <row r="4" ht="18.75" customHeight="1" spans="1:11">
      <c r="A4" s="12" t="s">
        <v>203</v>
      </c>
      <c r="B4" s="12" t="s">
        <v>142</v>
      </c>
      <c r="C4" s="12" t="s">
        <v>204</v>
      </c>
      <c r="D4" s="12" t="s">
        <v>143</v>
      </c>
      <c r="E4" s="12" t="s">
        <v>144</v>
      </c>
      <c r="F4" s="12" t="s">
        <v>205</v>
      </c>
      <c r="G4" s="12" t="s">
        <v>146</v>
      </c>
      <c r="H4" s="12" t="s">
        <v>32</v>
      </c>
      <c r="I4" s="12" t="s">
        <v>340</v>
      </c>
      <c r="J4" s="12"/>
      <c r="K4" s="12"/>
    </row>
    <row r="5" ht="18.75" customHeight="1" spans="1:11">
      <c r="A5" s="12"/>
      <c r="B5" s="12"/>
      <c r="C5" s="12"/>
      <c r="D5" s="12"/>
      <c r="E5" s="12"/>
      <c r="F5" s="12"/>
      <c r="G5" s="12"/>
      <c r="H5" s="12"/>
      <c r="I5" s="12" t="s">
        <v>35</v>
      </c>
      <c r="J5" s="12" t="s">
        <v>36</v>
      </c>
      <c r="K5" s="12" t="s">
        <v>37</v>
      </c>
    </row>
    <row r="6" ht="22.65" customHeight="1" spans="1:1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ht="24" customHeight="1" spans="1:11">
      <c r="A7" s="13" t="s">
        <v>46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</row>
    <row r="8" ht="20.25" customHeight="1" spans="1:11">
      <c r="A8" s="14"/>
      <c r="B8" s="15"/>
      <c r="C8" s="14"/>
      <c r="D8" s="14"/>
      <c r="E8" s="14"/>
      <c r="F8" s="14"/>
      <c r="G8" s="14"/>
      <c r="H8" s="16"/>
      <c r="I8" s="16"/>
      <c r="J8" s="16"/>
      <c r="K8" s="16"/>
    </row>
    <row r="9" ht="20.25" customHeight="1" spans="1:11">
      <c r="A9" s="14"/>
      <c r="B9" s="15"/>
      <c r="C9" s="14"/>
      <c r="D9" s="14"/>
      <c r="E9" s="14"/>
      <c r="F9" s="14"/>
      <c r="G9" s="14"/>
      <c r="H9" s="16"/>
      <c r="I9" s="16"/>
      <c r="J9" s="16"/>
      <c r="K9" s="16"/>
    </row>
    <row r="10" ht="20.25" customHeight="1" spans="1:11">
      <c r="A10" s="17" t="s">
        <v>32</v>
      </c>
      <c r="B10" s="17"/>
      <c r="C10" s="17"/>
      <c r="D10" s="17"/>
      <c r="E10" s="17"/>
      <c r="F10" s="17"/>
      <c r="G10" s="17"/>
      <c r="H10" s="16"/>
      <c r="I10" s="16"/>
      <c r="J10" s="16"/>
      <c r="K10" s="16"/>
    </row>
    <row r="12" customHeight="1" spans="1:11">
      <c r="A12" t="s">
        <v>341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1" scale="82" pageOrder="overThenDown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1"/>
  <sheetViews>
    <sheetView showZeros="0" tabSelected="1" workbookViewId="0">
      <selection activeCell="C18" sqref="C18"/>
    </sheetView>
  </sheetViews>
  <sheetFormatPr defaultColWidth="8.85" defaultRowHeight="15" customHeight="1" outlineLevelCol="6"/>
  <cols>
    <col min="1" max="1" width="18.5" customWidth="1"/>
    <col min="2" max="2" width="15.625" customWidth="1"/>
    <col min="3" max="3" width="25.75" customWidth="1"/>
    <col min="4" max="4" width="16.875" customWidth="1"/>
    <col min="5" max="5" width="13.875" customWidth="1"/>
    <col min="6" max="6" width="17.1416666666667" customWidth="1"/>
    <col min="7" max="7" width="12.125" customWidth="1"/>
  </cols>
  <sheetData>
    <row r="1" ht="18.75" customHeight="1" spans="1:7">
      <c r="A1" s="1"/>
      <c r="B1" s="1"/>
      <c r="C1" s="1"/>
      <c r="D1" s="1"/>
      <c r="E1" s="2"/>
      <c r="F1" s="2"/>
      <c r="G1" s="2" t="s">
        <v>342</v>
      </c>
    </row>
    <row r="2" ht="45" customHeight="1" spans="1:7">
      <c r="A2" s="3" t="s">
        <v>343</v>
      </c>
      <c r="B2" s="3"/>
      <c r="C2" s="3"/>
      <c r="D2" s="3"/>
      <c r="E2" s="3"/>
      <c r="F2" s="3"/>
      <c r="G2" s="3"/>
    </row>
    <row r="3" ht="24.15" customHeight="1" spans="1:7">
      <c r="A3" s="4" t="str">
        <f>"单位名称："&amp;"易门县烟草产业服务中心"</f>
        <v>单位名称：易门县烟草产业服务中心</v>
      </c>
      <c r="B3" s="4"/>
      <c r="C3" s="4"/>
      <c r="D3" s="4"/>
      <c r="E3" s="5"/>
      <c r="F3" s="5"/>
      <c r="G3" s="5" t="s">
        <v>29</v>
      </c>
    </row>
    <row r="4" ht="18.75" customHeight="1" spans="1:7">
      <c r="A4" s="6" t="s">
        <v>204</v>
      </c>
      <c r="B4" s="6" t="s">
        <v>203</v>
      </c>
      <c r="C4" s="6" t="s">
        <v>142</v>
      </c>
      <c r="D4" s="6" t="s">
        <v>344</v>
      </c>
      <c r="E4" s="6" t="s">
        <v>35</v>
      </c>
      <c r="F4" s="6"/>
      <c r="G4" s="6"/>
    </row>
    <row r="5" ht="18.75" customHeight="1" spans="1:7">
      <c r="A5" s="6"/>
      <c r="B5" s="6"/>
      <c r="C5" s="6"/>
      <c r="D5" s="6"/>
      <c r="E5" s="6">
        <v>2026</v>
      </c>
      <c r="F5" s="6">
        <v>2027</v>
      </c>
      <c r="G5" s="6">
        <v>2028</v>
      </c>
    </row>
    <row r="6" ht="22.65" customHeight="1" spans="1:7">
      <c r="A6" s="6"/>
      <c r="B6" s="6"/>
      <c r="C6" s="6"/>
      <c r="D6" s="6"/>
      <c r="E6" s="6"/>
      <c r="F6" s="6"/>
      <c r="G6" s="6"/>
    </row>
    <row r="7" ht="24" customHeight="1" spans="1:7">
      <c r="A7" s="7" t="s">
        <v>46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</row>
    <row r="8" ht="21" customHeight="1" spans="1:7">
      <c r="A8" s="8"/>
      <c r="B8" s="8"/>
      <c r="C8" s="9"/>
      <c r="D8" s="8"/>
      <c r="E8" s="10"/>
      <c r="F8" s="10"/>
      <c r="G8" s="10"/>
    </row>
    <row r="9" ht="20.25" customHeight="1" spans="1:7">
      <c r="A9" s="11" t="s">
        <v>32</v>
      </c>
      <c r="B9" s="11"/>
      <c r="C9" s="11"/>
      <c r="D9" s="11"/>
      <c r="E9" s="10"/>
      <c r="F9" s="10"/>
      <c r="G9" s="10"/>
    </row>
    <row r="11" customHeight="1" spans="1:7">
      <c r="A11" t="s">
        <v>345</v>
      </c>
    </row>
  </sheetData>
  <mergeCells count="11">
    <mergeCell ref="A2:G2"/>
    <mergeCell ref="A3:D3"/>
    <mergeCell ref="E4:G4"/>
    <mergeCell ref="A9:D9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1" pageOrder="overThenDown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topLeftCell="B1" workbookViewId="0">
      <selection activeCell="I20" sqref="I20"/>
    </sheetView>
  </sheetViews>
  <sheetFormatPr defaultColWidth="8.85" defaultRowHeight="15" customHeight="1"/>
  <cols>
    <col min="1" max="1" width="10.75" customWidth="1"/>
    <col min="2" max="2" width="19.875" customWidth="1"/>
    <col min="3" max="3" width="14.5" customWidth="1"/>
    <col min="4" max="4" width="13.875" customWidth="1"/>
    <col min="5" max="5" width="15.75" customWidth="1"/>
    <col min="6" max="6" width="15.875" customWidth="1"/>
    <col min="7" max="7" width="11.625" customWidth="1"/>
    <col min="8" max="8" width="12" customWidth="1"/>
    <col min="9" max="9" width="12.375" customWidth="1"/>
    <col min="10" max="10" width="11.375" customWidth="1"/>
    <col min="11" max="11" width="12.625" customWidth="1"/>
    <col min="12" max="13" width="11.375" customWidth="1"/>
    <col min="14" max="14" width="13.75" customWidth="1"/>
    <col min="15" max="15" width="10.5" customWidth="1"/>
    <col min="16" max="16" width="8.875" customWidth="1"/>
    <col min="17" max="17" width="9.5" customWidth="1"/>
    <col min="18" max="18" width="11.25" customWidth="1"/>
    <col min="19" max="19" width="11.875" customWidth="1"/>
  </cols>
  <sheetData>
    <row r="1" ht="18.75" customHeight="1" spans="1:19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 t="s">
        <v>27</v>
      </c>
    </row>
    <row r="2" ht="37.5" customHeight="1" spans="1:19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8.75" customHeight="1" spans="1:19">
      <c r="A3" s="4" t="str">
        <f>"单位名称："&amp;"易门县烟草产业服务中心"</f>
        <v>单位名称：易门县烟草产业服务中心</v>
      </c>
      <c r="B3" s="4"/>
      <c r="C3" s="4"/>
      <c r="D3" s="4"/>
      <c r="E3" s="52"/>
      <c r="F3" s="52"/>
      <c r="G3" s="52"/>
      <c r="H3" s="52"/>
      <c r="I3" s="5"/>
      <c r="J3" s="5"/>
      <c r="K3" s="5"/>
      <c r="L3" s="5"/>
      <c r="M3" s="5"/>
      <c r="N3" s="5"/>
      <c r="O3" s="5"/>
      <c r="P3" s="5"/>
      <c r="Q3" s="5"/>
      <c r="R3" s="5"/>
      <c r="S3" s="5" t="s">
        <v>29</v>
      </c>
    </row>
    <row r="4" ht="18.75" customHeight="1" spans="1:19">
      <c r="A4" s="12" t="s">
        <v>30</v>
      </c>
      <c r="B4" s="67" t="s">
        <v>31</v>
      </c>
      <c r="C4" s="67" t="s">
        <v>32</v>
      </c>
      <c r="D4" s="67" t="s">
        <v>33</v>
      </c>
      <c r="E4" s="67"/>
      <c r="F4" s="67"/>
      <c r="G4" s="67"/>
      <c r="H4" s="67"/>
      <c r="I4" s="67"/>
      <c r="J4" s="68"/>
      <c r="K4" s="68"/>
      <c r="L4" s="68"/>
      <c r="M4" s="68"/>
      <c r="N4" s="68"/>
      <c r="O4" s="67" t="s">
        <v>20</v>
      </c>
      <c r="P4" s="67"/>
      <c r="Q4" s="67"/>
      <c r="R4" s="67"/>
      <c r="S4" s="67"/>
    </row>
    <row r="5" ht="18.75" customHeight="1" spans="1:19">
      <c r="A5" s="12"/>
      <c r="B5" s="67"/>
      <c r="C5" s="67"/>
      <c r="D5" s="69" t="s">
        <v>34</v>
      </c>
      <c r="E5" s="69" t="s">
        <v>35</v>
      </c>
      <c r="F5" s="69" t="s">
        <v>36</v>
      </c>
      <c r="G5" s="69" t="s">
        <v>37</v>
      </c>
      <c r="H5" s="69" t="s">
        <v>38</v>
      </c>
      <c r="I5" s="70" t="s">
        <v>39</v>
      </c>
      <c r="J5" s="71"/>
      <c r="K5" s="71"/>
      <c r="L5" s="71"/>
      <c r="M5" s="71"/>
      <c r="N5" s="71"/>
      <c r="O5" s="70" t="s">
        <v>34</v>
      </c>
      <c r="P5" s="69" t="s">
        <v>35</v>
      </c>
      <c r="Q5" s="69" t="s">
        <v>36</v>
      </c>
      <c r="R5" s="69" t="s">
        <v>37</v>
      </c>
      <c r="S5" s="69" t="s">
        <v>40</v>
      </c>
    </row>
    <row r="6" ht="36" customHeight="1" spans="1:19">
      <c r="A6" s="12"/>
      <c r="B6" s="67"/>
      <c r="C6" s="67"/>
      <c r="D6" s="69"/>
      <c r="E6" s="69"/>
      <c r="F6" s="69"/>
      <c r="G6" s="69"/>
      <c r="H6" s="69"/>
      <c r="I6" s="70" t="s">
        <v>34</v>
      </c>
      <c r="J6" s="70" t="s">
        <v>41</v>
      </c>
      <c r="K6" s="69" t="s">
        <v>42</v>
      </c>
      <c r="L6" s="69" t="s">
        <v>43</v>
      </c>
      <c r="M6" s="69" t="s">
        <v>44</v>
      </c>
      <c r="N6" s="70" t="s">
        <v>45</v>
      </c>
      <c r="O6" s="70"/>
      <c r="P6" s="69"/>
      <c r="Q6" s="69"/>
      <c r="R6" s="69"/>
      <c r="S6" s="69"/>
    </row>
    <row r="7" ht="33" customHeight="1" spans="1:19">
      <c r="A7" s="72" t="s">
        <v>46</v>
      </c>
      <c r="B7" s="13" t="s">
        <v>47</v>
      </c>
      <c r="C7" s="13" t="s">
        <v>48</v>
      </c>
      <c r="D7" s="13" t="s">
        <v>49</v>
      </c>
      <c r="E7" s="72" t="s">
        <v>50</v>
      </c>
      <c r="F7" s="13" t="s">
        <v>51</v>
      </c>
      <c r="G7" s="13" t="s">
        <v>52</v>
      </c>
      <c r="H7" s="72" t="s">
        <v>53</v>
      </c>
      <c r="I7" s="13" t="s">
        <v>54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</row>
    <row r="8" ht="37" customHeight="1" spans="1:19">
      <c r="A8" s="15" t="s">
        <v>55</v>
      </c>
      <c r="B8" s="15" t="s">
        <v>56</v>
      </c>
      <c r="C8" s="16">
        <v>2233519.5</v>
      </c>
      <c r="D8" s="16">
        <v>1833519.5</v>
      </c>
      <c r="E8" s="16">
        <v>833519.5</v>
      </c>
      <c r="F8" s="16">
        <v>1000000</v>
      </c>
      <c r="G8" s="16"/>
      <c r="H8" s="16"/>
      <c r="I8" s="16">
        <v>400000</v>
      </c>
      <c r="J8" s="16"/>
      <c r="K8" s="16"/>
      <c r="L8" s="16"/>
      <c r="M8" s="16"/>
      <c r="N8" s="16">
        <v>400000</v>
      </c>
      <c r="O8" s="16"/>
      <c r="P8" s="16"/>
      <c r="Q8" s="16"/>
      <c r="R8" s="16"/>
      <c r="S8" s="16"/>
    </row>
    <row r="9" ht="35" customHeight="1" spans="1:19">
      <c r="A9" s="46" t="s">
        <v>32</v>
      </c>
      <c r="B9" s="46"/>
      <c r="C9" s="16">
        <v>2233519.5</v>
      </c>
      <c r="D9" s="16">
        <v>1833519.5</v>
      </c>
      <c r="E9" s="16">
        <v>833519.5</v>
      </c>
      <c r="F9" s="16">
        <v>1000000</v>
      </c>
      <c r="G9" s="16"/>
      <c r="H9" s="16"/>
      <c r="I9" s="16">
        <v>400000</v>
      </c>
      <c r="J9" s="16"/>
      <c r="K9" s="16"/>
      <c r="L9" s="16"/>
      <c r="M9" s="16"/>
      <c r="N9" s="16">
        <v>400000</v>
      </c>
      <c r="O9" s="16"/>
      <c r="P9" s="16"/>
      <c r="Q9" s="16"/>
      <c r="R9" s="16"/>
      <c r="S9" s="16"/>
    </row>
  </sheetData>
  <mergeCells count="19">
    <mergeCell ref="A2:S2"/>
    <mergeCell ref="A3:D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1" scale="49" pageOrder="overThenDown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8"/>
  <sheetViews>
    <sheetView showZeros="0" topLeftCell="A12" workbookViewId="0">
      <selection activeCell="G32" sqref="G32"/>
    </sheetView>
  </sheetViews>
  <sheetFormatPr defaultColWidth="8.85" defaultRowHeight="15" customHeight="1"/>
  <cols>
    <col min="1" max="1" width="12.875" customWidth="1"/>
    <col min="2" max="2" width="30.875" customWidth="1"/>
    <col min="3" max="5" width="13" customWidth="1"/>
    <col min="6" max="6" width="11.75" customWidth="1"/>
    <col min="7" max="7" width="12.375" customWidth="1"/>
    <col min="8" max="8" width="10.25" customWidth="1"/>
    <col min="9" max="9" width="10.125" customWidth="1"/>
    <col min="10" max="10" width="12.5" customWidth="1"/>
    <col min="11" max="11" width="11" customWidth="1"/>
    <col min="12" max="12" width="12.25" customWidth="1"/>
    <col min="13" max="13" width="9.5" customWidth="1"/>
    <col min="14" max="14" width="10.875" customWidth="1"/>
    <col min="15" max="15" width="11.875" customWidth="1"/>
  </cols>
  <sheetData>
    <row r="1" ht="18.75" customHeight="1" spans="1:1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 t="s">
        <v>57</v>
      </c>
    </row>
    <row r="2" ht="37.5" customHeight="1" spans="1:15">
      <c r="A2" s="3" t="s">
        <v>58</v>
      </c>
      <c r="B2" s="3"/>
      <c r="C2" s="3"/>
      <c r="D2" s="3"/>
      <c r="E2" s="3"/>
      <c r="F2" s="3"/>
      <c r="G2" s="3"/>
      <c r="H2" s="3"/>
      <c r="I2" s="3"/>
      <c r="J2" s="3"/>
      <c r="K2" s="51"/>
      <c r="L2" s="51"/>
      <c r="M2" s="51"/>
      <c r="N2" s="51"/>
      <c r="O2" s="51"/>
    </row>
    <row r="3" ht="27" customHeight="1" spans="1:15">
      <c r="A3" s="40" t="str">
        <f>"单位名称："&amp;"易门县烟草产业服务中心"</f>
        <v>单位名称：易门县烟草产业服务中心</v>
      </c>
      <c r="B3" s="40"/>
      <c r="C3" s="40"/>
      <c r="D3" s="40"/>
      <c r="E3" s="40"/>
      <c r="F3" s="40"/>
      <c r="G3" s="40"/>
      <c r="H3" s="40"/>
      <c r="I3" s="40"/>
      <c r="J3" s="2"/>
      <c r="K3" s="2"/>
      <c r="L3" s="2"/>
      <c r="M3" s="2"/>
      <c r="N3" s="2"/>
      <c r="O3" s="2" t="s">
        <v>29</v>
      </c>
    </row>
    <row r="4" ht="18.75" customHeight="1" spans="1:15">
      <c r="A4" s="12" t="s">
        <v>59</v>
      </c>
      <c r="B4" s="12" t="s">
        <v>60</v>
      </c>
      <c r="C4" s="43" t="s">
        <v>32</v>
      </c>
      <c r="D4" s="43" t="s">
        <v>35</v>
      </c>
      <c r="E4" s="43"/>
      <c r="F4" s="43"/>
      <c r="G4" s="12" t="s">
        <v>36</v>
      </c>
      <c r="H4" s="12" t="s">
        <v>37</v>
      </c>
      <c r="I4" s="12" t="s">
        <v>61</v>
      </c>
      <c r="J4" s="43" t="s">
        <v>62</v>
      </c>
      <c r="K4" s="43"/>
      <c r="L4" s="43"/>
      <c r="M4" s="43"/>
      <c r="N4" s="43"/>
      <c r="O4" s="43"/>
    </row>
    <row r="5" ht="42" customHeight="1" spans="1:15">
      <c r="A5" s="12"/>
      <c r="B5" s="12"/>
      <c r="C5" s="43"/>
      <c r="D5" s="43" t="s">
        <v>34</v>
      </c>
      <c r="E5" s="43" t="s">
        <v>63</v>
      </c>
      <c r="F5" s="43" t="s">
        <v>64</v>
      </c>
      <c r="G5" s="12"/>
      <c r="H5" s="12"/>
      <c r="I5" s="12"/>
      <c r="J5" s="43" t="s">
        <v>34</v>
      </c>
      <c r="K5" s="12" t="s">
        <v>65</v>
      </c>
      <c r="L5" s="60" t="s">
        <v>66</v>
      </c>
      <c r="M5" s="60" t="s">
        <v>67</v>
      </c>
      <c r="N5" s="60" t="s">
        <v>68</v>
      </c>
      <c r="O5" s="60" t="s">
        <v>69</v>
      </c>
    </row>
    <row r="6" ht="18.75" customHeight="1" spans="1:15">
      <c r="A6" s="13" t="s">
        <v>46</v>
      </c>
      <c r="B6" s="13" t="s">
        <v>47</v>
      </c>
      <c r="C6" s="13" t="s">
        <v>48</v>
      </c>
      <c r="D6" s="13" t="s">
        <v>49</v>
      </c>
      <c r="E6" s="13" t="s">
        <v>50</v>
      </c>
      <c r="F6" s="13" t="s">
        <v>51</v>
      </c>
      <c r="G6" s="13" t="s">
        <v>52</v>
      </c>
      <c r="H6" s="13" t="s">
        <v>53</v>
      </c>
      <c r="I6" s="13" t="s">
        <v>54</v>
      </c>
      <c r="J6" s="13" t="s">
        <v>70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</row>
    <row r="7" ht="20.25" customHeight="1" spans="1:15">
      <c r="A7" s="15" t="s">
        <v>71</v>
      </c>
      <c r="B7" s="15" t="s">
        <v>72</v>
      </c>
      <c r="C7" s="16">
        <v>599564.71</v>
      </c>
      <c r="D7" s="16">
        <v>599564.71</v>
      </c>
      <c r="E7" s="16">
        <v>599564.71</v>
      </c>
      <c r="F7" s="16"/>
      <c r="G7" s="16"/>
      <c r="H7" s="16"/>
      <c r="I7" s="16"/>
      <c r="J7" s="16"/>
      <c r="K7" s="16"/>
      <c r="L7" s="16"/>
      <c r="M7" s="16"/>
      <c r="N7" s="16"/>
      <c r="O7" s="16"/>
    </row>
    <row r="8" ht="20.25" customHeight="1" spans="1:15">
      <c r="A8" s="44" t="s">
        <v>73</v>
      </c>
      <c r="B8" s="44" t="s">
        <v>74</v>
      </c>
      <c r="C8" s="16">
        <v>599564.71</v>
      </c>
      <c r="D8" s="16">
        <v>599564.71</v>
      </c>
      <c r="E8" s="16">
        <v>599564.71</v>
      </c>
      <c r="F8" s="16"/>
      <c r="G8" s="16"/>
      <c r="H8" s="16"/>
      <c r="I8" s="16"/>
      <c r="J8" s="16"/>
      <c r="K8" s="16"/>
      <c r="L8" s="16"/>
      <c r="M8" s="16"/>
      <c r="N8" s="16"/>
      <c r="O8" s="16"/>
    </row>
    <row r="9" ht="20.25" customHeight="1" spans="1:15">
      <c r="A9" s="45" t="s">
        <v>75</v>
      </c>
      <c r="B9" s="45" t="s">
        <v>76</v>
      </c>
      <c r="C9" s="16">
        <v>599564.71</v>
      </c>
      <c r="D9" s="16">
        <v>599564.71</v>
      </c>
      <c r="E9" s="16">
        <v>599564.71</v>
      </c>
      <c r="F9" s="16"/>
      <c r="G9" s="16"/>
      <c r="H9" s="16"/>
      <c r="I9" s="16"/>
      <c r="J9" s="16"/>
      <c r="K9" s="16"/>
      <c r="L9" s="16"/>
      <c r="M9" s="16"/>
      <c r="N9" s="16"/>
      <c r="O9" s="16"/>
    </row>
    <row r="10" ht="20.25" customHeight="1" spans="1:15">
      <c r="A10" s="15" t="s">
        <v>77</v>
      </c>
      <c r="B10" s="15" t="s">
        <v>78</v>
      </c>
      <c r="C10" s="16">
        <v>88687.36</v>
      </c>
      <c r="D10" s="16">
        <v>88687.36</v>
      </c>
      <c r="E10" s="16">
        <v>88687.36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1" ht="20.25" customHeight="1" spans="1:15">
      <c r="A11" s="44" t="s">
        <v>79</v>
      </c>
      <c r="B11" s="44" t="s">
        <v>80</v>
      </c>
      <c r="C11" s="16">
        <v>88687.36</v>
      </c>
      <c r="D11" s="16">
        <v>88687.36</v>
      </c>
      <c r="E11" s="16">
        <v>88687.36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ht="28" customHeight="1" spans="1:15">
      <c r="A12" s="45" t="s">
        <v>81</v>
      </c>
      <c r="B12" s="45" t="s">
        <v>82</v>
      </c>
      <c r="C12" s="16">
        <v>88687.36</v>
      </c>
      <c r="D12" s="16">
        <v>88687.36</v>
      </c>
      <c r="E12" s="16">
        <v>88687.36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ht="20.25" customHeight="1" spans="1:15">
      <c r="A13" s="15" t="s">
        <v>83</v>
      </c>
      <c r="B13" s="15" t="s">
        <v>84</v>
      </c>
      <c r="C13" s="16">
        <v>71107.43</v>
      </c>
      <c r="D13" s="16">
        <v>71107.43</v>
      </c>
      <c r="E13" s="16">
        <v>71107.43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ht="20.25" customHeight="1" spans="1:15">
      <c r="A14" s="44" t="s">
        <v>85</v>
      </c>
      <c r="B14" s="44" t="s">
        <v>86</v>
      </c>
      <c r="C14" s="16">
        <v>71107.43</v>
      </c>
      <c r="D14" s="16">
        <v>71107.43</v>
      </c>
      <c r="E14" s="16">
        <v>71107.43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ht="20.25" customHeight="1" spans="1:15">
      <c r="A15" s="45" t="s">
        <v>87</v>
      </c>
      <c r="B15" s="45" t="s">
        <v>88</v>
      </c>
      <c r="C15" s="16">
        <v>46006.57</v>
      </c>
      <c r="D15" s="16">
        <v>46006.57</v>
      </c>
      <c r="E15" s="16">
        <v>46006.57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ht="20.25" customHeight="1" spans="1:15">
      <c r="A16" s="45" t="s">
        <v>89</v>
      </c>
      <c r="B16" s="45" t="s">
        <v>90</v>
      </c>
      <c r="C16" s="16">
        <v>22227.27</v>
      </c>
      <c r="D16" s="16">
        <v>22227.27</v>
      </c>
      <c r="E16" s="16">
        <v>22227.27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ht="20.25" customHeight="1" spans="1:15">
      <c r="A17" s="45" t="s">
        <v>91</v>
      </c>
      <c r="B17" s="45" t="s">
        <v>92</v>
      </c>
      <c r="C17" s="16">
        <v>2873.59</v>
      </c>
      <c r="D17" s="16">
        <v>2873.59</v>
      </c>
      <c r="E17" s="16">
        <v>2873.59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ht="20.25" customHeight="1" spans="1:15">
      <c r="A18" s="15" t="s">
        <v>93</v>
      </c>
      <c r="B18" s="15" t="s">
        <v>94</v>
      </c>
      <c r="C18" s="16">
        <v>1000000</v>
      </c>
      <c r="D18" s="16"/>
      <c r="E18" s="16"/>
      <c r="F18" s="16"/>
      <c r="G18" s="16">
        <v>1000000</v>
      </c>
      <c r="H18" s="16"/>
      <c r="I18" s="16"/>
      <c r="J18" s="16"/>
      <c r="K18" s="16"/>
      <c r="L18" s="16"/>
      <c r="M18" s="16"/>
      <c r="N18" s="16"/>
      <c r="O18" s="16"/>
    </row>
    <row r="19" ht="20.25" customHeight="1" spans="1:15">
      <c r="A19" s="44" t="s">
        <v>95</v>
      </c>
      <c r="B19" s="44" t="s">
        <v>96</v>
      </c>
      <c r="C19" s="16">
        <v>1000000</v>
      </c>
      <c r="D19" s="16"/>
      <c r="E19" s="16"/>
      <c r="F19" s="16"/>
      <c r="G19" s="16">
        <v>1000000</v>
      </c>
      <c r="H19" s="16"/>
      <c r="I19" s="16"/>
      <c r="J19" s="16"/>
      <c r="K19" s="16"/>
      <c r="L19" s="16"/>
      <c r="M19" s="16"/>
      <c r="N19" s="16"/>
      <c r="O19" s="16"/>
    </row>
    <row r="20" ht="20.25" customHeight="1" spans="1:15">
      <c r="A20" s="45" t="s">
        <v>97</v>
      </c>
      <c r="B20" s="45" t="s">
        <v>98</v>
      </c>
      <c r="C20" s="16">
        <v>1000000</v>
      </c>
      <c r="D20" s="16"/>
      <c r="E20" s="16"/>
      <c r="F20" s="16"/>
      <c r="G20" s="16">
        <v>1000000</v>
      </c>
      <c r="H20" s="16"/>
      <c r="I20" s="16"/>
      <c r="J20" s="16"/>
      <c r="K20" s="16"/>
      <c r="L20" s="16"/>
      <c r="M20" s="16"/>
      <c r="N20" s="16"/>
      <c r="O20" s="16"/>
    </row>
    <row r="21" ht="20.25" customHeight="1" spans="1:15">
      <c r="A21" s="15" t="s">
        <v>99</v>
      </c>
      <c r="B21" s="15" t="s">
        <v>100</v>
      </c>
      <c r="C21" s="16">
        <v>400000</v>
      </c>
      <c r="D21" s="16"/>
      <c r="E21" s="16"/>
      <c r="F21" s="16"/>
      <c r="G21" s="16"/>
      <c r="H21" s="16"/>
      <c r="I21" s="16"/>
      <c r="J21" s="16">
        <v>400000</v>
      </c>
      <c r="K21" s="16"/>
      <c r="L21" s="16"/>
      <c r="M21" s="16"/>
      <c r="N21" s="16"/>
      <c r="O21" s="16">
        <v>400000</v>
      </c>
    </row>
    <row r="22" ht="20.25" customHeight="1" spans="1:15">
      <c r="A22" s="44" t="s">
        <v>101</v>
      </c>
      <c r="B22" s="44" t="s">
        <v>102</v>
      </c>
      <c r="C22" s="16">
        <v>400000</v>
      </c>
      <c r="D22" s="16"/>
      <c r="E22" s="16"/>
      <c r="F22" s="16"/>
      <c r="G22" s="16"/>
      <c r="H22" s="16"/>
      <c r="I22" s="16"/>
      <c r="J22" s="16">
        <v>400000</v>
      </c>
      <c r="K22" s="16"/>
      <c r="L22" s="16"/>
      <c r="M22" s="16"/>
      <c r="N22" s="16"/>
      <c r="O22" s="16">
        <v>400000</v>
      </c>
    </row>
    <row r="23" ht="20.25" customHeight="1" spans="1:15">
      <c r="A23" s="45" t="s">
        <v>103</v>
      </c>
      <c r="B23" s="45" t="s">
        <v>102</v>
      </c>
      <c r="C23" s="16">
        <v>400000</v>
      </c>
      <c r="D23" s="16"/>
      <c r="E23" s="16"/>
      <c r="F23" s="16"/>
      <c r="G23" s="16"/>
      <c r="H23" s="16"/>
      <c r="I23" s="16"/>
      <c r="J23" s="16">
        <v>400000</v>
      </c>
      <c r="K23" s="16"/>
      <c r="L23" s="16"/>
      <c r="M23" s="16"/>
      <c r="N23" s="16"/>
      <c r="O23" s="16">
        <v>400000</v>
      </c>
    </row>
    <row r="24" ht="20.25" customHeight="1" spans="1:15">
      <c r="A24" s="15" t="s">
        <v>104</v>
      </c>
      <c r="B24" s="15" t="s">
        <v>105</v>
      </c>
      <c r="C24" s="16">
        <v>74160</v>
      </c>
      <c r="D24" s="16">
        <v>74160</v>
      </c>
      <c r="E24" s="16">
        <v>74160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</row>
    <row r="25" ht="20.25" customHeight="1" spans="1:15">
      <c r="A25" s="44" t="s">
        <v>106</v>
      </c>
      <c r="B25" s="44" t="s">
        <v>107</v>
      </c>
      <c r="C25" s="16">
        <v>74160</v>
      </c>
      <c r="D25" s="16">
        <v>74160</v>
      </c>
      <c r="E25" s="16">
        <v>74160</v>
      </c>
      <c r="F25" s="16"/>
      <c r="G25" s="16"/>
      <c r="H25" s="16"/>
      <c r="I25" s="16"/>
      <c r="J25" s="16"/>
      <c r="K25" s="16"/>
      <c r="L25" s="16"/>
      <c r="M25" s="16"/>
      <c r="N25" s="16"/>
      <c r="O25" s="16"/>
    </row>
    <row r="26" ht="20.25" customHeight="1" spans="1:15">
      <c r="A26" s="45" t="s">
        <v>108</v>
      </c>
      <c r="B26" s="45" t="s">
        <v>109</v>
      </c>
      <c r="C26" s="16">
        <v>65652</v>
      </c>
      <c r="D26" s="16">
        <v>65652</v>
      </c>
      <c r="E26" s="16">
        <v>65652</v>
      </c>
      <c r="F26" s="16"/>
      <c r="G26" s="16"/>
      <c r="H26" s="16"/>
      <c r="I26" s="16"/>
      <c r="J26" s="16"/>
      <c r="K26" s="16"/>
      <c r="L26" s="16"/>
      <c r="M26" s="16"/>
      <c r="N26" s="16"/>
      <c r="O26" s="16"/>
    </row>
    <row r="27" ht="20.25" customHeight="1" spans="1:15">
      <c r="A27" s="45" t="s">
        <v>110</v>
      </c>
      <c r="B27" s="45" t="s">
        <v>111</v>
      </c>
      <c r="C27" s="16">
        <v>8508</v>
      </c>
      <c r="D27" s="16">
        <v>8508</v>
      </c>
      <c r="E27" s="16">
        <v>8508</v>
      </c>
      <c r="F27" s="16"/>
      <c r="G27" s="16"/>
      <c r="H27" s="16"/>
      <c r="I27" s="16"/>
      <c r="J27" s="16"/>
      <c r="K27" s="16"/>
      <c r="L27" s="16"/>
      <c r="M27" s="16"/>
      <c r="N27" s="16"/>
      <c r="O27" s="16"/>
    </row>
    <row r="28" ht="20.25" customHeight="1" spans="1:15">
      <c r="A28" s="46" t="s">
        <v>112</v>
      </c>
      <c r="B28" s="46"/>
      <c r="C28" s="16">
        <v>2233519.5</v>
      </c>
      <c r="D28" s="16">
        <v>833519.5</v>
      </c>
      <c r="E28" s="16">
        <v>833519.5</v>
      </c>
      <c r="F28" s="16"/>
      <c r="G28" s="16">
        <v>1000000</v>
      </c>
      <c r="H28" s="16"/>
      <c r="I28" s="16"/>
      <c r="J28" s="16">
        <v>400000</v>
      </c>
      <c r="K28" s="16"/>
      <c r="L28" s="16"/>
      <c r="M28" s="16"/>
      <c r="N28" s="16"/>
      <c r="O28" s="16">
        <v>400000</v>
      </c>
    </row>
  </sheetData>
  <mergeCells count="11">
    <mergeCell ref="A2:O2"/>
    <mergeCell ref="A3:I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1" scale="63" pageOrder="overThenDown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workbookViewId="0">
      <selection activeCell="D22" sqref="D22"/>
    </sheetView>
  </sheetViews>
  <sheetFormatPr defaultColWidth="8.85" defaultRowHeight="15" customHeight="1" outlineLevelCol="3"/>
  <cols>
    <col min="1" max="1" width="30.75" customWidth="1"/>
    <col min="2" max="2" width="30.875" customWidth="1"/>
    <col min="3" max="3" width="28.625" customWidth="1"/>
    <col min="4" max="4" width="30" customWidth="1"/>
  </cols>
  <sheetData>
    <row r="1" ht="18.75" customHeight="1" spans="1:4">
      <c r="A1" s="1"/>
      <c r="B1" s="1"/>
      <c r="C1" s="1"/>
      <c r="D1" s="5" t="s">
        <v>113</v>
      </c>
    </row>
    <row r="2" ht="45" customHeight="1" spans="1:4">
      <c r="A2" s="3" t="s">
        <v>114</v>
      </c>
      <c r="B2" s="3"/>
      <c r="C2" s="3"/>
      <c r="D2" s="3"/>
    </row>
    <row r="3" ht="18.75" customHeight="1" spans="1:4">
      <c r="A3" s="4" t="str">
        <f>"单位名称："&amp;"易门县烟草产业服务中心"</f>
        <v>单位名称：易门县烟草产业服务中心</v>
      </c>
      <c r="B3" s="4"/>
      <c r="C3" s="62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115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116</v>
      </c>
      <c r="B7" s="16">
        <v>1833519.5</v>
      </c>
      <c r="C7" s="14" t="s">
        <v>117</v>
      </c>
      <c r="D7" s="16">
        <v>1833519.5</v>
      </c>
    </row>
    <row r="8" ht="22.5" customHeight="1" spans="1:4">
      <c r="A8" s="14" t="s">
        <v>118</v>
      </c>
      <c r="B8" s="16">
        <v>833519.5</v>
      </c>
      <c r="C8" s="14" t="str">
        <f>"（"&amp;"一"&amp;"）"&amp;"一般公共服务支出"</f>
        <v>（一）一般公共服务支出</v>
      </c>
      <c r="D8" s="16">
        <v>599564.71</v>
      </c>
    </row>
    <row r="9" ht="22.5" customHeight="1" spans="1:4">
      <c r="A9" s="14" t="s">
        <v>119</v>
      </c>
      <c r="B9" s="16">
        <v>1000000</v>
      </c>
      <c r="C9" s="14" t="str">
        <f>"（"&amp;"二"&amp;"）"&amp;"社会保障和就业支出"</f>
        <v>（二）社会保障和就业支出</v>
      </c>
      <c r="D9" s="16">
        <v>88687.36</v>
      </c>
    </row>
    <row r="10" ht="22.5" customHeight="1" spans="1:4">
      <c r="A10" s="14" t="s">
        <v>120</v>
      </c>
      <c r="B10" s="16"/>
      <c r="C10" s="14" t="str">
        <f>"（"&amp;"三"&amp;"）"&amp;"卫生健康支出"</f>
        <v>（三）卫生健康支出</v>
      </c>
      <c r="D10" s="16">
        <v>71107.43</v>
      </c>
    </row>
    <row r="11" ht="22.5" customHeight="1" spans="1:4">
      <c r="A11" s="14" t="s">
        <v>121</v>
      </c>
      <c r="B11" s="16"/>
      <c r="C11" s="14" t="str">
        <f>"（"&amp;"四"&amp;"）"&amp;"城乡社区支出"</f>
        <v>（四）城乡社区支出</v>
      </c>
      <c r="D11" s="16">
        <v>1000000</v>
      </c>
    </row>
    <row r="12" ht="22.5" customHeight="1" spans="1:4">
      <c r="A12" s="14" t="s">
        <v>118</v>
      </c>
      <c r="B12" s="16"/>
      <c r="C12" s="14" t="str">
        <f>"（"&amp;"五"&amp;"）"&amp;"农林水支出"</f>
        <v>（五）农林水支出</v>
      </c>
      <c r="D12" s="16"/>
    </row>
    <row r="13" ht="22.5" customHeight="1" spans="1:4">
      <c r="A13" s="14" t="s">
        <v>119</v>
      </c>
      <c r="B13" s="16"/>
      <c r="C13" s="14" t="str">
        <f>"（"&amp;"六"&amp;"）"&amp;"住房保障支出"</f>
        <v>（六）住房保障支出</v>
      </c>
      <c r="D13" s="16">
        <v>74160</v>
      </c>
    </row>
    <row r="14" ht="22.5" customHeight="1" spans="1:4">
      <c r="A14" s="14" t="s">
        <v>120</v>
      </c>
      <c r="B14" s="16"/>
      <c r="C14" s="14"/>
      <c r="D14" s="16"/>
    </row>
    <row r="15" ht="22.5" customHeight="1" spans="1:4">
      <c r="A15" s="63"/>
      <c r="B15" s="16"/>
      <c r="C15" s="14" t="s">
        <v>122</v>
      </c>
      <c r="D15" s="16"/>
    </row>
    <row r="16" ht="22.5" customHeight="1" spans="1:4">
      <c r="A16" s="64" t="s">
        <v>123</v>
      </c>
      <c r="B16" s="65">
        <v>1833519.5</v>
      </c>
      <c r="C16" s="66" t="s">
        <v>124</v>
      </c>
      <c r="D16" s="65">
        <v>1833519.5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2"/>
  <sheetViews>
    <sheetView showZeros="0" workbookViewId="0">
      <selection activeCell="K21" sqref="K21"/>
    </sheetView>
  </sheetViews>
  <sheetFormatPr defaultColWidth="8.85" defaultRowHeight="15" customHeight="1" outlineLevelCol="6"/>
  <cols>
    <col min="1" max="1" width="19" customWidth="1"/>
    <col min="2" max="2" width="29.375" customWidth="1"/>
    <col min="3" max="3" width="14.625" customWidth="1"/>
    <col min="4" max="4" width="16.5" customWidth="1"/>
    <col min="5" max="5" width="17.25" customWidth="1"/>
    <col min="6" max="6" width="15.625" customWidth="1"/>
    <col min="7" max="7" width="14" customWidth="1"/>
  </cols>
  <sheetData>
    <row r="1" ht="18.75" customHeight="1" spans="1:7">
      <c r="A1" s="1"/>
      <c r="B1" s="1"/>
      <c r="C1" s="1"/>
      <c r="D1" s="1"/>
      <c r="E1" s="1"/>
      <c r="F1" s="1"/>
      <c r="G1" s="39" t="s">
        <v>125</v>
      </c>
    </row>
    <row r="2" ht="37.5" customHeight="1" spans="1:7">
      <c r="A2" s="3" t="s">
        <v>126</v>
      </c>
      <c r="B2" s="3"/>
      <c r="C2" s="3"/>
      <c r="D2" s="3"/>
      <c r="E2" s="3"/>
      <c r="F2" s="3"/>
      <c r="G2" s="3"/>
    </row>
    <row r="3" ht="18.75" customHeight="1" spans="1:7">
      <c r="A3" s="40" t="str">
        <f>"单位名称："&amp;"易门县烟草产业服务中心"</f>
        <v>单位名称：易门县烟草产业服务中心</v>
      </c>
      <c r="B3" s="40"/>
      <c r="C3" s="40"/>
      <c r="D3" s="41"/>
      <c r="E3" s="41"/>
      <c r="F3" s="41"/>
      <c r="G3" s="42" t="s">
        <v>29</v>
      </c>
    </row>
    <row r="4" ht="18.75" customHeight="1" spans="1:7">
      <c r="A4" s="12" t="s">
        <v>127</v>
      </c>
      <c r="B4" s="12" t="s">
        <v>60</v>
      </c>
      <c r="C4" s="43" t="s">
        <v>32</v>
      </c>
      <c r="D4" s="43" t="s">
        <v>63</v>
      </c>
      <c r="E4" s="43"/>
      <c r="F4" s="43"/>
      <c r="G4" s="12" t="s">
        <v>64</v>
      </c>
    </row>
    <row r="5" ht="18.75" customHeight="1" spans="1:7">
      <c r="A5" s="12" t="s">
        <v>59</v>
      </c>
      <c r="B5" s="12" t="s">
        <v>60</v>
      </c>
      <c r="C5" s="43"/>
      <c r="D5" s="43" t="s">
        <v>34</v>
      </c>
      <c r="E5" s="43" t="s">
        <v>128</v>
      </c>
      <c r="F5" s="43" t="s">
        <v>129</v>
      </c>
      <c r="G5" s="12"/>
    </row>
    <row r="6" ht="18.75" customHeight="1" spans="1:7">
      <c r="A6" s="13" t="s">
        <v>46</v>
      </c>
      <c r="B6" s="13" t="s">
        <v>47</v>
      </c>
      <c r="C6" s="13" t="s">
        <v>48</v>
      </c>
      <c r="D6" s="13" t="s">
        <v>49</v>
      </c>
      <c r="E6" s="13" t="s">
        <v>50</v>
      </c>
      <c r="F6" s="13" t="s">
        <v>51</v>
      </c>
      <c r="G6" s="13" t="s">
        <v>52</v>
      </c>
    </row>
    <row r="7" ht="20.25" customHeight="1" spans="1:7">
      <c r="A7" s="15" t="s">
        <v>71</v>
      </c>
      <c r="B7" s="15" t="s">
        <v>72</v>
      </c>
      <c r="C7" s="16">
        <v>599564.71</v>
      </c>
      <c r="D7" s="16">
        <v>599564.71</v>
      </c>
      <c r="E7" s="16">
        <v>559676.07</v>
      </c>
      <c r="F7" s="16">
        <v>39888.64</v>
      </c>
      <c r="G7" s="16"/>
    </row>
    <row r="8" ht="20.25" customHeight="1" spans="1:7">
      <c r="A8" s="44" t="s">
        <v>73</v>
      </c>
      <c r="B8" s="44" t="s">
        <v>74</v>
      </c>
      <c r="C8" s="16">
        <v>599564.71</v>
      </c>
      <c r="D8" s="16">
        <v>599564.71</v>
      </c>
      <c r="E8" s="16">
        <v>559676.07</v>
      </c>
      <c r="F8" s="16">
        <v>39888.64</v>
      </c>
      <c r="G8" s="16"/>
    </row>
    <row r="9" ht="20.25" customHeight="1" spans="1:7">
      <c r="A9" s="45" t="s">
        <v>75</v>
      </c>
      <c r="B9" s="45" t="s">
        <v>76</v>
      </c>
      <c r="C9" s="16">
        <v>599564.71</v>
      </c>
      <c r="D9" s="16">
        <v>599564.71</v>
      </c>
      <c r="E9" s="16">
        <v>559676.07</v>
      </c>
      <c r="F9" s="16">
        <v>39888.64</v>
      </c>
      <c r="G9" s="16"/>
    </row>
    <row r="10" ht="20.25" customHeight="1" spans="1:7">
      <c r="A10" s="15" t="s">
        <v>77</v>
      </c>
      <c r="B10" s="15" t="s">
        <v>78</v>
      </c>
      <c r="C10" s="16">
        <v>88687.36</v>
      </c>
      <c r="D10" s="16">
        <v>88687.36</v>
      </c>
      <c r="E10" s="16">
        <v>88687.36</v>
      </c>
      <c r="F10" s="16"/>
      <c r="G10" s="16"/>
    </row>
    <row r="11" ht="20.25" customHeight="1" spans="1:7">
      <c r="A11" s="44" t="s">
        <v>79</v>
      </c>
      <c r="B11" s="44" t="s">
        <v>80</v>
      </c>
      <c r="C11" s="16">
        <v>88687.36</v>
      </c>
      <c r="D11" s="16">
        <v>88687.36</v>
      </c>
      <c r="E11" s="16">
        <v>88687.36</v>
      </c>
      <c r="F11" s="16"/>
      <c r="G11" s="16"/>
    </row>
    <row r="12" ht="25" customHeight="1" spans="1:7">
      <c r="A12" s="45" t="s">
        <v>81</v>
      </c>
      <c r="B12" s="45" t="s">
        <v>82</v>
      </c>
      <c r="C12" s="16">
        <v>88687.36</v>
      </c>
      <c r="D12" s="16">
        <v>88687.36</v>
      </c>
      <c r="E12" s="16">
        <v>88687.36</v>
      </c>
      <c r="F12" s="16"/>
      <c r="G12" s="16"/>
    </row>
    <row r="13" ht="20.25" customHeight="1" spans="1:7">
      <c r="A13" s="15" t="s">
        <v>83</v>
      </c>
      <c r="B13" s="15" t="s">
        <v>84</v>
      </c>
      <c r="C13" s="16">
        <v>71107.43</v>
      </c>
      <c r="D13" s="16">
        <v>71107.43</v>
      </c>
      <c r="E13" s="16">
        <v>71107.43</v>
      </c>
      <c r="F13" s="16"/>
      <c r="G13" s="16"/>
    </row>
    <row r="14" ht="20.25" customHeight="1" spans="1:7">
      <c r="A14" s="44" t="s">
        <v>85</v>
      </c>
      <c r="B14" s="44" t="s">
        <v>86</v>
      </c>
      <c r="C14" s="16">
        <v>71107.43</v>
      </c>
      <c r="D14" s="16">
        <v>71107.43</v>
      </c>
      <c r="E14" s="16">
        <v>71107.43</v>
      </c>
      <c r="F14" s="16"/>
      <c r="G14" s="16"/>
    </row>
    <row r="15" ht="20.25" customHeight="1" spans="1:7">
      <c r="A15" s="45" t="s">
        <v>87</v>
      </c>
      <c r="B15" s="45" t="s">
        <v>88</v>
      </c>
      <c r="C15" s="16">
        <v>46006.57</v>
      </c>
      <c r="D15" s="16">
        <v>46006.57</v>
      </c>
      <c r="E15" s="16">
        <v>46006.57</v>
      </c>
      <c r="F15" s="16"/>
      <c r="G15" s="16"/>
    </row>
    <row r="16" ht="20.25" customHeight="1" spans="1:7">
      <c r="A16" s="45" t="s">
        <v>89</v>
      </c>
      <c r="B16" s="45" t="s">
        <v>90</v>
      </c>
      <c r="C16" s="16">
        <v>22227.27</v>
      </c>
      <c r="D16" s="16">
        <v>22227.27</v>
      </c>
      <c r="E16" s="16">
        <v>22227.27</v>
      </c>
      <c r="F16" s="16"/>
      <c r="G16" s="16"/>
    </row>
    <row r="17" ht="27" customHeight="1" spans="1:7">
      <c r="A17" s="45" t="s">
        <v>91</v>
      </c>
      <c r="B17" s="45" t="s">
        <v>92</v>
      </c>
      <c r="C17" s="16">
        <v>2873.59</v>
      </c>
      <c r="D17" s="16">
        <v>2873.59</v>
      </c>
      <c r="E17" s="16">
        <v>2873.59</v>
      </c>
      <c r="F17" s="16"/>
      <c r="G17" s="16"/>
    </row>
    <row r="18" ht="20.25" customHeight="1" spans="1:7">
      <c r="A18" s="15" t="s">
        <v>104</v>
      </c>
      <c r="B18" s="15" t="s">
        <v>105</v>
      </c>
      <c r="C18" s="16">
        <v>74160</v>
      </c>
      <c r="D18" s="16">
        <v>74160</v>
      </c>
      <c r="E18" s="16">
        <v>74160</v>
      </c>
      <c r="F18" s="16"/>
      <c r="G18" s="16"/>
    </row>
    <row r="19" ht="20.25" customHeight="1" spans="1:7">
      <c r="A19" s="44" t="s">
        <v>106</v>
      </c>
      <c r="B19" s="44" t="s">
        <v>107</v>
      </c>
      <c r="C19" s="16">
        <v>74160</v>
      </c>
      <c r="D19" s="16">
        <v>74160</v>
      </c>
      <c r="E19" s="16">
        <v>74160</v>
      </c>
      <c r="F19" s="16"/>
      <c r="G19" s="16"/>
    </row>
    <row r="20" ht="20.25" customHeight="1" spans="1:7">
      <c r="A20" s="45" t="s">
        <v>108</v>
      </c>
      <c r="B20" s="45" t="s">
        <v>109</v>
      </c>
      <c r="C20" s="16">
        <v>65652</v>
      </c>
      <c r="D20" s="16">
        <v>65652</v>
      </c>
      <c r="E20" s="16">
        <v>65652</v>
      </c>
      <c r="F20" s="16"/>
      <c r="G20" s="16"/>
    </row>
    <row r="21" ht="20.25" customHeight="1" spans="1:7">
      <c r="A21" s="45" t="s">
        <v>110</v>
      </c>
      <c r="B21" s="45" t="s">
        <v>111</v>
      </c>
      <c r="C21" s="16">
        <v>8508</v>
      </c>
      <c r="D21" s="16">
        <v>8508</v>
      </c>
      <c r="E21" s="16">
        <v>8508</v>
      </c>
      <c r="F21" s="16"/>
      <c r="G21" s="16"/>
    </row>
    <row r="22" ht="20.25" customHeight="1" spans="1:7">
      <c r="A22" s="46" t="s">
        <v>112</v>
      </c>
      <c r="B22" s="46"/>
      <c r="C22" s="47">
        <v>833519.5</v>
      </c>
      <c r="D22" s="47">
        <v>833519.5</v>
      </c>
      <c r="E22" s="47">
        <v>793630.86</v>
      </c>
      <c r="F22" s="47">
        <v>39888.64</v>
      </c>
      <c r="G22" s="47"/>
    </row>
  </sheetData>
  <mergeCells count="7">
    <mergeCell ref="A2:G2"/>
    <mergeCell ref="A3:C3"/>
    <mergeCell ref="A4:B4"/>
    <mergeCell ref="D4:F4"/>
    <mergeCell ref="A22:B22"/>
    <mergeCell ref="C4:C5"/>
    <mergeCell ref="G4:G5"/>
  </mergeCells>
  <pageMargins left="0.75" right="0.75" top="1" bottom="1" header="0.5" footer="0.5"/>
  <pageSetup paperSize="1" scale="92" pageOrder="overThenDown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F15" sqref="F15"/>
    </sheetView>
  </sheetViews>
  <sheetFormatPr defaultColWidth="8.85" defaultRowHeight="15" customHeight="1" outlineLevelRow="6" outlineLevelCol="5"/>
  <cols>
    <col min="1" max="1" width="20.375" customWidth="1"/>
    <col min="2" max="2" width="15.5" customWidth="1"/>
    <col min="3" max="3" width="21.25" customWidth="1"/>
    <col min="4" max="4" width="20.125" customWidth="1"/>
    <col min="5" max="5" width="21" customWidth="1"/>
    <col min="6" max="6" width="21.5" customWidth="1"/>
  </cols>
  <sheetData>
    <row r="1" ht="18.75" customHeight="1" spans="1:6">
      <c r="A1" s="55"/>
      <c r="B1" s="55"/>
      <c r="C1" s="56"/>
      <c r="D1" s="1"/>
      <c r="E1" s="1"/>
      <c r="F1" s="57" t="s">
        <v>130</v>
      </c>
    </row>
    <row r="2" ht="41.25" customHeight="1" spans="1:6">
      <c r="A2" s="58" t="s">
        <v>131</v>
      </c>
      <c r="B2" s="58"/>
      <c r="C2" s="58"/>
      <c r="D2" s="58"/>
      <c r="E2" s="58"/>
      <c r="F2" s="58"/>
    </row>
    <row r="3" ht="18.75" customHeight="1" spans="1:6">
      <c r="A3" s="4" t="str">
        <f>"单位名称："&amp;"易门县烟草产业服务中心"</f>
        <v>单位名称：易门县烟草产业服务中心</v>
      </c>
      <c r="B3" s="4"/>
      <c r="C3" s="4"/>
      <c r="D3" s="59"/>
      <c r="E3" s="1"/>
      <c r="F3" s="57" t="s">
        <v>29</v>
      </c>
    </row>
    <row r="4" ht="33" customHeight="1" spans="1:6">
      <c r="A4" s="12" t="s">
        <v>132</v>
      </c>
      <c r="B4" s="43" t="s">
        <v>133</v>
      </c>
      <c r="C4" s="43" t="s">
        <v>134</v>
      </c>
      <c r="D4" s="43"/>
      <c r="E4" s="43"/>
      <c r="F4" s="43" t="s">
        <v>135</v>
      </c>
    </row>
    <row r="5" ht="33" customHeight="1" spans="1:6">
      <c r="A5" s="12"/>
      <c r="B5" s="43"/>
      <c r="C5" s="43" t="s">
        <v>34</v>
      </c>
      <c r="D5" s="43" t="s">
        <v>136</v>
      </c>
      <c r="E5" s="43" t="s">
        <v>137</v>
      </c>
      <c r="F5" s="43"/>
    </row>
    <row r="6" ht="33" customHeight="1" spans="1:6">
      <c r="A6" s="60">
        <v>1</v>
      </c>
      <c r="B6" s="61">
        <v>2</v>
      </c>
      <c r="C6" s="60">
        <v>3</v>
      </c>
      <c r="D6" s="60">
        <v>4</v>
      </c>
      <c r="E6" s="60">
        <v>5</v>
      </c>
      <c r="F6" s="60">
        <v>6</v>
      </c>
    </row>
    <row r="7" ht="33" customHeight="1" spans="1:6">
      <c r="A7" s="16">
        <v>2950</v>
      </c>
      <c r="B7" s="16"/>
      <c r="C7" s="16"/>
      <c r="D7" s="16"/>
      <c r="E7" s="16"/>
      <c r="F7" s="16">
        <v>2950</v>
      </c>
    </row>
  </sheetData>
  <mergeCells count="6">
    <mergeCell ref="A2:F2"/>
    <mergeCell ref="A3:C3"/>
    <mergeCell ref="C4:E4"/>
    <mergeCell ref="A4:A5"/>
    <mergeCell ref="B4:B5"/>
    <mergeCell ref="F4:F5"/>
  </mergeCells>
  <pageMargins left="0.75" right="0.75" top="1" bottom="1" header="0.5" footer="0.5"/>
  <pageSetup paperSize="1" pageOrder="overThenDown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4"/>
  <sheetViews>
    <sheetView showZeros="0" topLeftCell="A14" workbookViewId="0">
      <selection activeCell="Q11" sqref="Q11"/>
    </sheetView>
  </sheetViews>
  <sheetFormatPr defaultColWidth="8.85" defaultRowHeight="15" customHeight="1"/>
  <cols>
    <col min="1" max="1" width="21.375" customWidth="1"/>
    <col min="2" max="2" width="21.125" customWidth="1"/>
    <col min="3" max="3" width="20.75" customWidth="1"/>
    <col min="4" max="4" width="12.25" customWidth="1"/>
    <col min="5" max="5" width="15.75" customWidth="1"/>
    <col min="6" max="6" width="11.5" customWidth="1"/>
    <col min="7" max="7" width="22.625" customWidth="1"/>
    <col min="8" max="8" width="18.125" customWidth="1"/>
    <col min="9" max="9" width="17.125" customWidth="1"/>
    <col min="10" max="10" width="10.125" customWidth="1"/>
    <col min="11" max="11" width="9.625" customWidth="1"/>
    <col min="12" max="12" width="12.375" customWidth="1"/>
    <col min="13" max="23" width="8.25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 t="s">
        <v>138</v>
      </c>
    </row>
    <row r="2" ht="45" customHeight="1" spans="1:23">
      <c r="A2" s="3" t="s">
        <v>139</v>
      </c>
      <c r="B2" s="3"/>
      <c r="C2" s="3"/>
      <c r="D2" s="3"/>
      <c r="E2" s="3"/>
      <c r="F2" s="3"/>
      <c r="G2" s="3"/>
      <c r="H2" s="3"/>
      <c r="I2" s="3"/>
      <c r="J2" s="3"/>
      <c r="K2" s="3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</row>
    <row r="3" ht="18.75" customHeight="1" spans="1:23">
      <c r="A3" s="4" t="str">
        <f>"单位名称："&amp;"易门县烟草产业服务中心"</f>
        <v>单位名称：易门县烟草产业服务中心</v>
      </c>
      <c r="B3" s="4"/>
      <c r="C3" s="4"/>
      <c r="D3" s="4"/>
      <c r="E3" s="4"/>
      <c r="F3" s="4"/>
      <c r="G3" s="4"/>
      <c r="H3" s="52"/>
      <c r="I3" s="52"/>
      <c r="J3" s="52"/>
      <c r="K3" s="52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ht="18.75" customHeight="1" spans="1:23">
      <c r="A4" s="53" t="s">
        <v>140</v>
      </c>
      <c r="B4" s="53" t="s">
        <v>141</v>
      </c>
      <c r="C4" s="53" t="s">
        <v>142</v>
      </c>
      <c r="D4" s="53" t="s">
        <v>143</v>
      </c>
      <c r="E4" s="53" t="s">
        <v>144</v>
      </c>
      <c r="F4" s="53" t="s">
        <v>145</v>
      </c>
      <c r="G4" s="53" t="s">
        <v>146</v>
      </c>
      <c r="H4" s="54" t="s">
        <v>32</v>
      </c>
      <c r="I4" s="54" t="s">
        <v>147</v>
      </c>
      <c r="J4" s="53"/>
      <c r="K4" s="53"/>
      <c r="L4" s="53"/>
      <c r="M4" s="53"/>
      <c r="N4" s="53" t="s">
        <v>148</v>
      </c>
      <c r="O4" s="53"/>
      <c r="P4" s="53"/>
      <c r="Q4" s="53" t="s">
        <v>38</v>
      </c>
      <c r="R4" s="53" t="s">
        <v>62</v>
      </c>
      <c r="S4" s="53"/>
      <c r="T4" s="53"/>
      <c r="U4" s="53"/>
      <c r="V4" s="53"/>
      <c r="W4" s="53"/>
    </row>
    <row r="5" ht="18.75" customHeight="1" spans="1:23">
      <c r="A5" s="53"/>
      <c r="B5" s="53"/>
      <c r="C5" s="53"/>
      <c r="D5" s="53"/>
      <c r="E5" s="53"/>
      <c r="F5" s="53"/>
      <c r="G5" s="53"/>
      <c r="H5" s="54" t="s">
        <v>149</v>
      </c>
      <c r="I5" s="54" t="s">
        <v>150</v>
      </c>
      <c r="J5" s="53" t="s">
        <v>36</v>
      </c>
      <c r="K5" s="53" t="s">
        <v>37</v>
      </c>
      <c r="L5" s="53"/>
      <c r="M5" s="53"/>
      <c r="N5" s="53" t="s">
        <v>148</v>
      </c>
      <c r="O5" s="53" t="s">
        <v>36</v>
      </c>
      <c r="P5" s="53" t="s">
        <v>37</v>
      </c>
      <c r="Q5" s="53" t="s">
        <v>38</v>
      </c>
      <c r="R5" s="53" t="s">
        <v>62</v>
      </c>
      <c r="S5" s="53" t="s">
        <v>41</v>
      </c>
      <c r="T5" s="53" t="s">
        <v>42</v>
      </c>
      <c r="U5" s="53" t="s">
        <v>43</v>
      </c>
      <c r="V5" s="53" t="s">
        <v>44</v>
      </c>
      <c r="W5" s="53" t="s">
        <v>45</v>
      </c>
    </row>
    <row r="6" ht="18.75" customHeight="1" spans="1:23">
      <c r="A6" s="53"/>
      <c r="B6" s="53"/>
      <c r="C6" s="53"/>
      <c r="D6" s="53"/>
      <c r="E6" s="53"/>
      <c r="F6" s="53"/>
      <c r="G6" s="53"/>
      <c r="H6" s="54"/>
      <c r="I6" s="54" t="s">
        <v>151</v>
      </c>
      <c r="J6" s="53" t="s">
        <v>152</v>
      </c>
      <c r="K6" s="53" t="s">
        <v>153</v>
      </c>
      <c r="L6" s="53" t="s">
        <v>154</v>
      </c>
      <c r="M6" s="53" t="s">
        <v>155</v>
      </c>
      <c r="N6" s="53" t="s">
        <v>35</v>
      </c>
      <c r="O6" s="53" t="s">
        <v>36</v>
      </c>
      <c r="P6" s="53" t="s">
        <v>37</v>
      </c>
      <c r="Q6" s="53"/>
      <c r="R6" s="53" t="s">
        <v>34</v>
      </c>
      <c r="S6" s="53" t="s">
        <v>41</v>
      </c>
      <c r="T6" s="53" t="s">
        <v>42</v>
      </c>
      <c r="U6" s="53" t="s">
        <v>43</v>
      </c>
      <c r="V6" s="53" t="s">
        <v>44</v>
      </c>
      <c r="W6" s="53" t="s">
        <v>45</v>
      </c>
    </row>
    <row r="7" ht="22.65" customHeight="1" spans="1:23">
      <c r="A7" s="53"/>
      <c r="B7" s="53"/>
      <c r="C7" s="53"/>
      <c r="D7" s="53"/>
      <c r="E7" s="53"/>
      <c r="F7" s="53"/>
      <c r="G7" s="53"/>
      <c r="H7" s="54"/>
      <c r="I7" s="54" t="s">
        <v>34</v>
      </c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</row>
    <row r="8" ht="18.75" customHeight="1" spans="1:23">
      <c r="A8" s="54" t="s">
        <v>46</v>
      </c>
      <c r="B8" s="54">
        <v>2</v>
      </c>
      <c r="C8" s="54">
        <v>3</v>
      </c>
      <c r="D8" s="54">
        <v>4</v>
      </c>
      <c r="E8" s="53">
        <v>5</v>
      </c>
      <c r="F8" s="54">
        <v>6</v>
      </c>
      <c r="G8" s="53">
        <v>7</v>
      </c>
      <c r="H8" s="54">
        <v>8</v>
      </c>
      <c r="I8" s="54">
        <v>9</v>
      </c>
      <c r="J8" s="54">
        <v>10</v>
      </c>
      <c r="K8" s="54">
        <v>11</v>
      </c>
      <c r="L8" s="54">
        <v>12</v>
      </c>
      <c r="M8" s="54">
        <v>13</v>
      </c>
      <c r="N8" s="54">
        <v>14</v>
      </c>
      <c r="O8" s="54">
        <v>15</v>
      </c>
      <c r="P8" s="54">
        <v>16</v>
      </c>
      <c r="Q8" s="54">
        <v>17</v>
      </c>
      <c r="R8" s="54">
        <v>18</v>
      </c>
      <c r="S8" s="54">
        <v>19</v>
      </c>
      <c r="T8" s="54">
        <v>20</v>
      </c>
      <c r="U8" s="54">
        <v>21</v>
      </c>
      <c r="V8" s="54">
        <v>22</v>
      </c>
      <c r="W8" s="54">
        <v>23</v>
      </c>
    </row>
    <row r="9" ht="18.75" customHeight="1" spans="1:23">
      <c r="A9" s="8" t="s">
        <v>56</v>
      </c>
      <c r="B9" s="8" t="s">
        <v>156</v>
      </c>
      <c r="C9" s="9" t="s">
        <v>157</v>
      </c>
      <c r="D9" s="8" t="s">
        <v>75</v>
      </c>
      <c r="E9" s="9" t="s">
        <v>76</v>
      </c>
      <c r="F9" s="8" t="s">
        <v>158</v>
      </c>
      <c r="G9" s="9" t="s">
        <v>159</v>
      </c>
      <c r="H9" s="16">
        <v>228288</v>
      </c>
      <c r="I9" s="16">
        <v>228288</v>
      </c>
      <c r="J9" s="16"/>
      <c r="K9" s="16"/>
      <c r="L9" s="16">
        <v>228288</v>
      </c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ht="18.75" customHeight="1" spans="1:23">
      <c r="A10" s="8" t="s">
        <v>56</v>
      </c>
      <c r="B10" s="8" t="s">
        <v>156</v>
      </c>
      <c r="C10" s="9" t="s">
        <v>157</v>
      </c>
      <c r="D10" s="8" t="s">
        <v>75</v>
      </c>
      <c r="E10" s="9" t="s">
        <v>76</v>
      </c>
      <c r="F10" s="8" t="s">
        <v>160</v>
      </c>
      <c r="G10" s="9" t="s">
        <v>161</v>
      </c>
      <c r="H10" s="16">
        <v>14520</v>
      </c>
      <c r="I10" s="16">
        <v>14520</v>
      </c>
      <c r="J10" s="16"/>
      <c r="K10" s="16"/>
      <c r="L10" s="16">
        <v>14520</v>
      </c>
      <c r="M10" s="16"/>
      <c r="N10" s="16"/>
      <c r="O10" s="16"/>
      <c r="P10" s="22"/>
      <c r="Q10" s="16"/>
      <c r="R10" s="16"/>
      <c r="S10" s="16"/>
      <c r="T10" s="16"/>
      <c r="U10" s="16"/>
      <c r="V10" s="16"/>
      <c r="W10" s="16"/>
    </row>
    <row r="11" ht="18.75" customHeight="1" spans="1:23">
      <c r="A11" s="8" t="s">
        <v>56</v>
      </c>
      <c r="B11" s="8" t="s">
        <v>156</v>
      </c>
      <c r="C11" s="9" t="s">
        <v>157</v>
      </c>
      <c r="D11" s="8" t="s">
        <v>75</v>
      </c>
      <c r="E11" s="9" t="s">
        <v>76</v>
      </c>
      <c r="F11" s="8" t="s">
        <v>162</v>
      </c>
      <c r="G11" s="9" t="s">
        <v>163</v>
      </c>
      <c r="H11" s="16">
        <v>1500</v>
      </c>
      <c r="I11" s="16">
        <v>1500</v>
      </c>
      <c r="J11" s="16"/>
      <c r="K11" s="16"/>
      <c r="L11" s="16">
        <v>1500</v>
      </c>
      <c r="M11" s="16"/>
      <c r="N11" s="16"/>
      <c r="O11" s="16"/>
      <c r="P11" s="22"/>
      <c r="Q11" s="16"/>
      <c r="R11" s="16"/>
      <c r="S11" s="16"/>
      <c r="T11" s="16"/>
      <c r="U11" s="16"/>
      <c r="V11" s="16"/>
      <c r="W11" s="16"/>
    </row>
    <row r="12" ht="18.75" customHeight="1" spans="1:23">
      <c r="A12" s="8" t="s">
        <v>56</v>
      </c>
      <c r="B12" s="8" t="s">
        <v>156</v>
      </c>
      <c r="C12" s="9" t="s">
        <v>157</v>
      </c>
      <c r="D12" s="8" t="s">
        <v>75</v>
      </c>
      <c r="E12" s="9" t="s">
        <v>76</v>
      </c>
      <c r="F12" s="8" t="s">
        <v>164</v>
      </c>
      <c r="G12" s="9" t="s">
        <v>165</v>
      </c>
      <c r="H12" s="16">
        <v>19024</v>
      </c>
      <c r="I12" s="16">
        <v>19024</v>
      </c>
      <c r="J12" s="16"/>
      <c r="K12" s="16"/>
      <c r="L12" s="16">
        <v>19024</v>
      </c>
      <c r="M12" s="16"/>
      <c r="N12" s="16"/>
      <c r="O12" s="16"/>
      <c r="P12" s="22"/>
      <c r="Q12" s="16"/>
      <c r="R12" s="16"/>
      <c r="S12" s="16"/>
      <c r="T12" s="16"/>
      <c r="U12" s="16"/>
      <c r="V12" s="16"/>
      <c r="W12" s="16"/>
    </row>
    <row r="13" ht="18.75" customHeight="1" spans="1:23">
      <c r="A13" s="8" t="s">
        <v>56</v>
      </c>
      <c r="B13" s="8" t="s">
        <v>156</v>
      </c>
      <c r="C13" s="9" t="s">
        <v>157</v>
      </c>
      <c r="D13" s="8" t="s">
        <v>75</v>
      </c>
      <c r="E13" s="9" t="s">
        <v>76</v>
      </c>
      <c r="F13" s="8" t="s">
        <v>164</v>
      </c>
      <c r="G13" s="9" t="s">
        <v>165</v>
      </c>
      <c r="H13" s="16">
        <v>44160</v>
      </c>
      <c r="I13" s="16">
        <v>44160</v>
      </c>
      <c r="J13" s="16"/>
      <c r="K13" s="16"/>
      <c r="L13" s="16">
        <v>44160</v>
      </c>
      <c r="M13" s="16"/>
      <c r="N13" s="16"/>
      <c r="O13" s="16"/>
      <c r="P13" s="22"/>
      <c r="Q13" s="16"/>
      <c r="R13" s="16"/>
      <c r="S13" s="16"/>
      <c r="T13" s="16"/>
      <c r="U13" s="16"/>
      <c r="V13" s="16"/>
      <c r="W13" s="16"/>
    </row>
    <row r="14" ht="18.75" customHeight="1" spans="1:23">
      <c r="A14" s="8" t="s">
        <v>56</v>
      </c>
      <c r="B14" s="8" t="s">
        <v>156</v>
      </c>
      <c r="C14" s="9" t="s">
        <v>157</v>
      </c>
      <c r="D14" s="8" t="s">
        <v>75</v>
      </c>
      <c r="E14" s="9" t="s">
        <v>76</v>
      </c>
      <c r="F14" s="8" t="s">
        <v>164</v>
      </c>
      <c r="G14" s="9" t="s">
        <v>165</v>
      </c>
      <c r="H14" s="16">
        <v>79884</v>
      </c>
      <c r="I14" s="16">
        <v>79884</v>
      </c>
      <c r="J14" s="16"/>
      <c r="K14" s="16"/>
      <c r="L14" s="16">
        <v>79884</v>
      </c>
      <c r="M14" s="16"/>
      <c r="N14" s="16"/>
      <c r="O14" s="16"/>
      <c r="P14" s="22"/>
      <c r="Q14" s="16"/>
      <c r="R14" s="16"/>
      <c r="S14" s="16"/>
      <c r="T14" s="16"/>
      <c r="U14" s="16"/>
      <c r="V14" s="16"/>
      <c r="W14" s="16"/>
    </row>
    <row r="15" ht="18.75" customHeight="1" spans="1:23">
      <c r="A15" s="8" t="s">
        <v>56</v>
      </c>
      <c r="B15" s="8" t="s">
        <v>156</v>
      </c>
      <c r="C15" s="9" t="s">
        <v>157</v>
      </c>
      <c r="D15" s="8" t="s">
        <v>75</v>
      </c>
      <c r="E15" s="9" t="s">
        <v>76</v>
      </c>
      <c r="F15" s="8" t="s">
        <v>164</v>
      </c>
      <c r="G15" s="9" t="s">
        <v>165</v>
      </c>
      <c r="H15" s="16">
        <v>78420</v>
      </c>
      <c r="I15" s="16">
        <v>78420</v>
      </c>
      <c r="J15" s="16"/>
      <c r="K15" s="16"/>
      <c r="L15" s="16">
        <v>78420</v>
      </c>
      <c r="M15" s="16"/>
      <c r="N15" s="16"/>
      <c r="O15" s="16"/>
      <c r="P15" s="22"/>
      <c r="Q15" s="16"/>
      <c r="R15" s="16"/>
      <c r="S15" s="16"/>
      <c r="T15" s="16"/>
      <c r="U15" s="16"/>
      <c r="V15" s="16"/>
      <c r="W15" s="16"/>
    </row>
    <row r="16" ht="18.75" customHeight="1" spans="1:23">
      <c r="A16" s="8" t="s">
        <v>56</v>
      </c>
      <c r="B16" s="8" t="s">
        <v>156</v>
      </c>
      <c r="C16" s="9" t="s">
        <v>157</v>
      </c>
      <c r="D16" s="8" t="s">
        <v>110</v>
      </c>
      <c r="E16" s="9" t="s">
        <v>111</v>
      </c>
      <c r="F16" s="8" t="s">
        <v>160</v>
      </c>
      <c r="G16" s="9" t="s">
        <v>161</v>
      </c>
      <c r="H16" s="16">
        <v>8508</v>
      </c>
      <c r="I16" s="16">
        <v>8508</v>
      </c>
      <c r="J16" s="16"/>
      <c r="K16" s="16"/>
      <c r="L16" s="16">
        <v>8508</v>
      </c>
      <c r="M16" s="16"/>
      <c r="N16" s="16"/>
      <c r="O16" s="16"/>
      <c r="P16" s="22"/>
      <c r="Q16" s="16"/>
      <c r="R16" s="16"/>
      <c r="S16" s="16"/>
      <c r="T16" s="16"/>
      <c r="U16" s="16"/>
      <c r="V16" s="16"/>
      <c r="W16" s="16"/>
    </row>
    <row r="17" ht="29" customHeight="1" spans="1:23">
      <c r="A17" s="8" t="s">
        <v>56</v>
      </c>
      <c r="B17" s="8" t="s">
        <v>166</v>
      </c>
      <c r="C17" s="9" t="s">
        <v>167</v>
      </c>
      <c r="D17" s="8" t="s">
        <v>75</v>
      </c>
      <c r="E17" s="9" t="s">
        <v>76</v>
      </c>
      <c r="F17" s="8" t="s">
        <v>168</v>
      </c>
      <c r="G17" s="9" t="s">
        <v>169</v>
      </c>
      <c r="H17" s="16">
        <v>3880.07</v>
      </c>
      <c r="I17" s="16">
        <v>3880.07</v>
      </c>
      <c r="J17" s="16"/>
      <c r="K17" s="16"/>
      <c r="L17" s="16">
        <v>3880.07</v>
      </c>
      <c r="M17" s="16"/>
      <c r="N17" s="16"/>
      <c r="O17" s="16"/>
      <c r="P17" s="22"/>
      <c r="Q17" s="16"/>
      <c r="R17" s="16"/>
      <c r="S17" s="16"/>
      <c r="T17" s="16"/>
      <c r="U17" s="16"/>
      <c r="V17" s="16"/>
      <c r="W17" s="16"/>
    </row>
    <row r="18" ht="35" customHeight="1" spans="1:23">
      <c r="A18" s="8" t="s">
        <v>56</v>
      </c>
      <c r="B18" s="8" t="s">
        <v>166</v>
      </c>
      <c r="C18" s="9" t="s">
        <v>167</v>
      </c>
      <c r="D18" s="8" t="s">
        <v>81</v>
      </c>
      <c r="E18" s="9" t="s">
        <v>82</v>
      </c>
      <c r="F18" s="8" t="s">
        <v>170</v>
      </c>
      <c r="G18" s="9" t="s">
        <v>171</v>
      </c>
      <c r="H18" s="16">
        <v>88687.36</v>
      </c>
      <c r="I18" s="16">
        <v>88687.36</v>
      </c>
      <c r="J18" s="16"/>
      <c r="K18" s="16"/>
      <c r="L18" s="16">
        <v>88687.36</v>
      </c>
      <c r="M18" s="16"/>
      <c r="N18" s="16"/>
      <c r="O18" s="16"/>
      <c r="P18" s="22"/>
      <c r="Q18" s="16"/>
      <c r="R18" s="16"/>
      <c r="S18" s="16"/>
      <c r="T18" s="16"/>
      <c r="U18" s="16"/>
      <c r="V18" s="16"/>
      <c r="W18" s="16"/>
    </row>
    <row r="19" ht="28" customHeight="1" spans="1:23">
      <c r="A19" s="8" t="s">
        <v>56</v>
      </c>
      <c r="B19" s="8" t="s">
        <v>166</v>
      </c>
      <c r="C19" s="9" t="s">
        <v>167</v>
      </c>
      <c r="D19" s="8" t="s">
        <v>87</v>
      </c>
      <c r="E19" s="9" t="s">
        <v>88</v>
      </c>
      <c r="F19" s="8" t="s">
        <v>172</v>
      </c>
      <c r="G19" s="9" t="s">
        <v>173</v>
      </c>
      <c r="H19" s="16">
        <v>46006.57</v>
      </c>
      <c r="I19" s="16">
        <v>46006.57</v>
      </c>
      <c r="J19" s="16"/>
      <c r="K19" s="16"/>
      <c r="L19" s="16">
        <v>46006.57</v>
      </c>
      <c r="M19" s="16"/>
      <c r="N19" s="16"/>
      <c r="O19" s="16"/>
      <c r="P19" s="22"/>
      <c r="Q19" s="16"/>
      <c r="R19" s="16"/>
      <c r="S19" s="16"/>
      <c r="T19" s="16"/>
      <c r="U19" s="16"/>
      <c r="V19" s="16"/>
      <c r="W19" s="16"/>
    </row>
    <row r="20" ht="24" customHeight="1" spans="1:23">
      <c r="A20" s="8" t="s">
        <v>56</v>
      </c>
      <c r="B20" s="8" t="s">
        <v>166</v>
      </c>
      <c r="C20" s="9" t="s">
        <v>167</v>
      </c>
      <c r="D20" s="8" t="s">
        <v>89</v>
      </c>
      <c r="E20" s="9" t="s">
        <v>90</v>
      </c>
      <c r="F20" s="8" t="s">
        <v>174</v>
      </c>
      <c r="G20" s="9" t="s">
        <v>175</v>
      </c>
      <c r="H20" s="16">
        <v>22227.27</v>
      </c>
      <c r="I20" s="16">
        <v>22227.27</v>
      </c>
      <c r="J20" s="16"/>
      <c r="K20" s="16"/>
      <c r="L20" s="16">
        <v>22227.27</v>
      </c>
      <c r="M20" s="16"/>
      <c r="N20" s="16"/>
      <c r="O20" s="16"/>
      <c r="P20" s="22"/>
      <c r="Q20" s="16"/>
      <c r="R20" s="16"/>
      <c r="S20" s="16"/>
      <c r="T20" s="16"/>
      <c r="U20" s="16"/>
      <c r="V20" s="16"/>
      <c r="W20" s="16"/>
    </row>
    <row r="21" ht="25" customHeight="1" spans="1:23">
      <c r="A21" s="8" t="s">
        <v>56</v>
      </c>
      <c r="B21" s="8" t="s">
        <v>166</v>
      </c>
      <c r="C21" s="9" t="s">
        <v>167</v>
      </c>
      <c r="D21" s="8" t="s">
        <v>91</v>
      </c>
      <c r="E21" s="9" t="s">
        <v>92</v>
      </c>
      <c r="F21" s="8" t="s">
        <v>168</v>
      </c>
      <c r="G21" s="9" t="s">
        <v>169</v>
      </c>
      <c r="H21" s="16">
        <v>1765</v>
      </c>
      <c r="I21" s="16">
        <v>1765</v>
      </c>
      <c r="J21" s="16"/>
      <c r="K21" s="16"/>
      <c r="L21" s="16">
        <v>1765</v>
      </c>
      <c r="M21" s="16"/>
      <c r="N21" s="16"/>
      <c r="O21" s="16"/>
      <c r="P21" s="22"/>
      <c r="Q21" s="16"/>
      <c r="R21" s="16"/>
      <c r="S21" s="16"/>
      <c r="T21" s="16"/>
      <c r="U21" s="16"/>
      <c r="V21" s="16"/>
      <c r="W21" s="16"/>
    </row>
    <row r="22" ht="29" customHeight="1" spans="1:23">
      <c r="A22" s="8" t="s">
        <v>56</v>
      </c>
      <c r="B22" s="8" t="s">
        <v>166</v>
      </c>
      <c r="C22" s="9" t="s">
        <v>167</v>
      </c>
      <c r="D22" s="8" t="s">
        <v>91</v>
      </c>
      <c r="E22" s="9" t="s">
        <v>92</v>
      </c>
      <c r="F22" s="8" t="s">
        <v>168</v>
      </c>
      <c r="G22" s="9" t="s">
        <v>169</v>
      </c>
      <c r="H22" s="16">
        <v>1108.59</v>
      </c>
      <c r="I22" s="16">
        <v>1108.59</v>
      </c>
      <c r="J22" s="16"/>
      <c r="K22" s="16"/>
      <c r="L22" s="16">
        <v>1108.59</v>
      </c>
      <c r="M22" s="16"/>
      <c r="N22" s="16"/>
      <c r="O22" s="16"/>
      <c r="P22" s="22"/>
      <c r="Q22" s="16"/>
      <c r="R22" s="16"/>
      <c r="S22" s="16"/>
      <c r="T22" s="16"/>
      <c r="U22" s="16"/>
      <c r="V22" s="16"/>
      <c r="W22" s="16"/>
    </row>
    <row r="23" ht="18.75" customHeight="1" spans="1:23">
      <c r="A23" s="8" t="s">
        <v>56</v>
      </c>
      <c r="B23" s="8" t="s">
        <v>176</v>
      </c>
      <c r="C23" s="9" t="s">
        <v>109</v>
      </c>
      <c r="D23" s="8" t="s">
        <v>108</v>
      </c>
      <c r="E23" s="9" t="s">
        <v>109</v>
      </c>
      <c r="F23" s="8" t="s">
        <v>177</v>
      </c>
      <c r="G23" s="9" t="s">
        <v>109</v>
      </c>
      <c r="H23" s="16">
        <v>65652</v>
      </c>
      <c r="I23" s="16">
        <v>65652</v>
      </c>
      <c r="J23" s="16"/>
      <c r="K23" s="16"/>
      <c r="L23" s="16">
        <v>65652</v>
      </c>
      <c r="M23" s="16"/>
      <c r="N23" s="16"/>
      <c r="O23" s="16"/>
      <c r="P23" s="22"/>
      <c r="Q23" s="16"/>
      <c r="R23" s="16"/>
      <c r="S23" s="16"/>
      <c r="T23" s="16"/>
      <c r="U23" s="16"/>
      <c r="V23" s="16"/>
      <c r="W23" s="16"/>
    </row>
    <row r="24" ht="18.75" customHeight="1" spans="1:23">
      <c r="A24" s="8" t="s">
        <v>56</v>
      </c>
      <c r="B24" s="8" t="s">
        <v>178</v>
      </c>
      <c r="C24" s="9" t="s">
        <v>179</v>
      </c>
      <c r="D24" s="8" t="s">
        <v>75</v>
      </c>
      <c r="E24" s="9" t="s">
        <v>76</v>
      </c>
      <c r="F24" s="8" t="s">
        <v>180</v>
      </c>
      <c r="G24" s="9" t="s">
        <v>179</v>
      </c>
      <c r="H24" s="16">
        <v>10388.64</v>
      </c>
      <c r="I24" s="16">
        <v>10388.64</v>
      </c>
      <c r="J24" s="16"/>
      <c r="K24" s="16"/>
      <c r="L24" s="16">
        <v>10388.64</v>
      </c>
      <c r="M24" s="16"/>
      <c r="N24" s="16"/>
      <c r="O24" s="16"/>
      <c r="P24" s="22"/>
      <c r="Q24" s="16"/>
      <c r="R24" s="16"/>
      <c r="S24" s="16"/>
      <c r="T24" s="16"/>
      <c r="U24" s="16"/>
      <c r="V24" s="16"/>
      <c r="W24" s="16"/>
    </row>
    <row r="25" ht="18.75" customHeight="1" spans="1:23">
      <c r="A25" s="8" t="s">
        <v>56</v>
      </c>
      <c r="B25" s="8" t="s">
        <v>181</v>
      </c>
      <c r="C25" s="9" t="s">
        <v>182</v>
      </c>
      <c r="D25" s="8" t="s">
        <v>75</v>
      </c>
      <c r="E25" s="9" t="s">
        <v>76</v>
      </c>
      <c r="F25" s="8" t="s">
        <v>183</v>
      </c>
      <c r="G25" s="9" t="s">
        <v>184</v>
      </c>
      <c r="H25" s="16">
        <v>14100</v>
      </c>
      <c r="I25" s="16">
        <v>14100</v>
      </c>
      <c r="J25" s="16"/>
      <c r="K25" s="16"/>
      <c r="L25" s="16">
        <v>14100</v>
      </c>
      <c r="M25" s="16"/>
      <c r="N25" s="16"/>
      <c r="O25" s="16"/>
      <c r="P25" s="22"/>
      <c r="Q25" s="16"/>
      <c r="R25" s="16"/>
      <c r="S25" s="16"/>
      <c r="T25" s="16"/>
      <c r="U25" s="16"/>
      <c r="V25" s="16"/>
      <c r="W25" s="16"/>
    </row>
    <row r="26" ht="18.75" customHeight="1" spans="1:23">
      <c r="A26" s="8" t="s">
        <v>56</v>
      </c>
      <c r="B26" s="8" t="s">
        <v>181</v>
      </c>
      <c r="C26" s="9" t="s">
        <v>182</v>
      </c>
      <c r="D26" s="8" t="s">
        <v>75</v>
      </c>
      <c r="E26" s="9" t="s">
        <v>76</v>
      </c>
      <c r="F26" s="8" t="s">
        <v>185</v>
      </c>
      <c r="G26" s="9" t="s">
        <v>186</v>
      </c>
      <c r="H26" s="16">
        <v>150</v>
      </c>
      <c r="I26" s="16">
        <v>150</v>
      </c>
      <c r="J26" s="16"/>
      <c r="K26" s="16"/>
      <c r="L26" s="16">
        <v>150</v>
      </c>
      <c r="M26" s="16"/>
      <c r="N26" s="16"/>
      <c r="O26" s="16"/>
      <c r="P26" s="22"/>
      <c r="Q26" s="16"/>
      <c r="R26" s="16"/>
      <c r="S26" s="16"/>
      <c r="T26" s="16"/>
      <c r="U26" s="16"/>
      <c r="V26" s="16"/>
      <c r="W26" s="16"/>
    </row>
    <row r="27" ht="18.75" customHeight="1" spans="1:23">
      <c r="A27" s="8" t="s">
        <v>56</v>
      </c>
      <c r="B27" s="8" t="s">
        <v>181</v>
      </c>
      <c r="C27" s="9" t="s">
        <v>182</v>
      </c>
      <c r="D27" s="8" t="s">
        <v>75</v>
      </c>
      <c r="E27" s="9" t="s">
        <v>76</v>
      </c>
      <c r="F27" s="8" t="s">
        <v>187</v>
      </c>
      <c r="G27" s="9" t="s">
        <v>188</v>
      </c>
      <c r="H27" s="16">
        <v>6000</v>
      </c>
      <c r="I27" s="16">
        <v>6000</v>
      </c>
      <c r="J27" s="16"/>
      <c r="K27" s="16"/>
      <c r="L27" s="16">
        <v>6000</v>
      </c>
      <c r="M27" s="16"/>
      <c r="N27" s="16"/>
      <c r="O27" s="16"/>
      <c r="P27" s="22"/>
      <c r="Q27" s="16"/>
      <c r="R27" s="16"/>
      <c r="S27" s="16"/>
      <c r="T27" s="16"/>
      <c r="U27" s="16"/>
      <c r="V27" s="16"/>
      <c r="W27" s="16"/>
    </row>
    <row r="28" ht="18.75" customHeight="1" spans="1:23">
      <c r="A28" s="8" t="s">
        <v>56</v>
      </c>
      <c r="B28" s="8" t="s">
        <v>181</v>
      </c>
      <c r="C28" s="9" t="s">
        <v>182</v>
      </c>
      <c r="D28" s="8" t="s">
        <v>75</v>
      </c>
      <c r="E28" s="9" t="s">
        <v>76</v>
      </c>
      <c r="F28" s="8" t="s">
        <v>189</v>
      </c>
      <c r="G28" s="9" t="s">
        <v>190</v>
      </c>
      <c r="H28" s="16">
        <v>600</v>
      </c>
      <c r="I28" s="16">
        <v>600</v>
      </c>
      <c r="J28" s="16"/>
      <c r="K28" s="16"/>
      <c r="L28" s="16">
        <v>600</v>
      </c>
      <c r="M28" s="16"/>
      <c r="N28" s="16"/>
      <c r="O28" s="16"/>
      <c r="P28" s="22"/>
      <c r="Q28" s="16"/>
      <c r="R28" s="16"/>
      <c r="S28" s="16"/>
      <c r="T28" s="16"/>
      <c r="U28" s="16"/>
      <c r="V28" s="16"/>
      <c r="W28" s="16"/>
    </row>
    <row r="29" ht="18.75" customHeight="1" spans="1:23">
      <c r="A29" s="8" t="s">
        <v>56</v>
      </c>
      <c r="B29" s="8" t="s">
        <v>181</v>
      </c>
      <c r="C29" s="9" t="s">
        <v>182</v>
      </c>
      <c r="D29" s="8" t="s">
        <v>75</v>
      </c>
      <c r="E29" s="9" t="s">
        <v>76</v>
      </c>
      <c r="F29" s="8" t="s">
        <v>191</v>
      </c>
      <c r="G29" s="9" t="s">
        <v>192</v>
      </c>
      <c r="H29" s="16">
        <v>1000</v>
      </c>
      <c r="I29" s="16">
        <v>1000</v>
      </c>
      <c r="J29" s="16"/>
      <c r="K29" s="16"/>
      <c r="L29" s="16">
        <v>1000</v>
      </c>
      <c r="M29" s="16"/>
      <c r="N29" s="16"/>
      <c r="O29" s="16"/>
      <c r="P29" s="22"/>
      <c r="Q29" s="16"/>
      <c r="R29" s="16"/>
      <c r="S29" s="16"/>
      <c r="T29" s="16"/>
      <c r="U29" s="16"/>
      <c r="V29" s="16"/>
      <c r="W29" s="16"/>
    </row>
    <row r="30" ht="18.75" customHeight="1" spans="1:23">
      <c r="A30" s="8" t="s">
        <v>56</v>
      </c>
      <c r="B30" s="8" t="s">
        <v>181</v>
      </c>
      <c r="C30" s="9" t="s">
        <v>182</v>
      </c>
      <c r="D30" s="8" t="s">
        <v>75</v>
      </c>
      <c r="E30" s="9" t="s">
        <v>76</v>
      </c>
      <c r="F30" s="8" t="s">
        <v>193</v>
      </c>
      <c r="G30" s="9" t="s">
        <v>194</v>
      </c>
      <c r="H30" s="16">
        <v>200</v>
      </c>
      <c r="I30" s="16">
        <v>200</v>
      </c>
      <c r="J30" s="16"/>
      <c r="K30" s="16"/>
      <c r="L30" s="16">
        <v>200</v>
      </c>
      <c r="M30" s="16"/>
      <c r="N30" s="16"/>
      <c r="O30" s="16"/>
      <c r="P30" s="22"/>
      <c r="Q30" s="16"/>
      <c r="R30" s="16"/>
      <c r="S30" s="16"/>
      <c r="T30" s="16"/>
      <c r="U30" s="16"/>
      <c r="V30" s="16"/>
      <c r="W30" s="16"/>
    </row>
    <row r="31" ht="18.75" customHeight="1" spans="1:23">
      <c r="A31" s="8" t="s">
        <v>56</v>
      </c>
      <c r="B31" s="8" t="s">
        <v>181</v>
      </c>
      <c r="C31" s="9" t="s">
        <v>182</v>
      </c>
      <c r="D31" s="8" t="s">
        <v>75</v>
      </c>
      <c r="E31" s="9" t="s">
        <v>76</v>
      </c>
      <c r="F31" s="8" t="s">
        <v>195</v>
      </c>
      <c r="G31" s="9" t="s">
        <v>196</v>
      </c>
      <c r="H31" s="16">
        <v>4500</v>
      </c>
      <c r="I31" s="16">
        <v>4500</v>
      </c>
      <c r="J31" s="16"/>
      <c r="K31" s="16"/>
      <c r="L31" s="16">
        <v>4500</v>
      </c>
      <c r="M31" s="16"/>
      <c r="N31" s="16"/>
      <c r="O31" s="16"/>
      <c r="P31" s="22"/>
      <c r="Q31" s="16"/>
      <c r="R31" s="16"/>
      <c r="S31" s="16"/>
      <c r="T31" s="16"/>
      <c r="U31" s="16"/>
      <c r="V31" s="16"/>
      <c r="W31" s="16"/>
    </row>
    <row r="32" ht="18.75" customHeight="1" spans="1:23">
      <c r="A32" s="8" t="s">
        <v>56</v>
      </c>
      <c r="B32" s="8" t="s">
        <v>197</v>
      </c>
      <c r="C32" s="9" t="s">
        <v>135</v>
      </c>
      <c r="D32" s="8" t="s">
        <v>75</v>
      </c>
      <c r="E32" s="9" t="s">
        <v>76</v>
      </c>
      <c r="F32" s="8" t="s">
        <v>198</v>
      </c>
      <c r="G32" s="9" t="s">
        <v>135</v>
      </c>
      <c r="H32" s="16">
        <v>2950</v>
      </c>
      <c r="I32" s="16">
        <v>2950</v>
      </c>
      <c r="J32" s="16"/>
      <c r="K32" s="16"/>
      <c r="L32" s="16">
        <v>2950</v>
      </c>
      <c r="M32" s="16"/>
      <c r="N32" s="16"/>
      <c r="O32" s="16"/>
      <c r="P32" s="22"/>
      <c r="Q32" s="16"/>
      <c r="R32" s="16"/>
      <c r="S32" s="16"/>
      <c r="T32" s="16"/>
      <c r="U32" s="16"/>
      <c r="V32" s="16"/>
      <c r="W32" s="16"/>
    </row>
    <row r="33" ht="18.75" customHeight="1" spans="1:23">
      <c r="A33" s="8" t="s">
        <v>56</v>
      </c>
      <c r="B33" s="8" t="s">
        <v>199</v>
      </c>
      <c r="C33" s="9" t="s">
        <v>200</v>
      </c>
      <c r="D33" s="8" t="s">
        <v>75</v>
      </c>
      <c r="E33" s="8" t="s">
        <v>76</v>
      </c>
      <c r="F33" s="8" t="s">
        <v>164</v>
      </c>
      <c r="G33" s="9" t="s">
        <v>165</v>
      </c>
      <c r="H33" s="16">
        <v>90000</v>
      </c>
      <c r="I33" s="16">
        <v>90000</v>
      </c>
      <c r="J33" s="16"/>
      <c r="K33" s="16"/>
      <c r="L33" s="16">
        <v>90000</v>
      </c>
      <c r="M33" s="16"/>
      <c r="N33" s="16"/>
      <c r="O33" s="16"/>
      <c r="P33" s="22"/>
      <c r="Q33" s="16"/>
      <c r="R33" s="16"/>
      <c r="S33" s="16"/>
      <c r="T33" s="16"/>
      <c r="U33" s="16"/>
      <c r="V33" s="16"/>
      <c r="W33" s="16"/>
    </row>
    <row r="34" ht="18.75" customHeight="1" spans="1:23">
      <c r="A34" s="11" t="s">
        <v>32</v>
      </c>
      <c r="B34" s="11"/>
      <c r="C34" s="11"/>
      <c r="D34" s="11"/>
      <c r="E34" s="11"/>
      <c r="F34" s="11"/>
      <c r="G34" s="11"/>
      <c r="H34" s="16">
        <v>833519.5</v>
      </c>
      <c r="I34" s="16">
        <v>833519.5</v>
      </c>
      <c r="J34" s="16"/>
      <c r="K34" s="16"/>
      <c r="L34" s="16">
        <v>833519.5</v>
      </c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</row>
  </sheetData>
  <mergeCells count="30">
    <mergeCell ref="A2:W2"/>
    <mergeCell ref="A3:G3"/>
    <mergeCell ref="I4:W4"/>
    <mergeCell ref="I5:M5"/>
    <mergeCell ref="N5:P5"/>
    <mergeCell ref="R5:W5"/>
    <mergeCell ref="A34:G34"/>
    <mergeCell ref="A4:A7"/>
    <mergeCell ref="B4:B7"/>
    <mergeCell ref="C4:C7"/>
    <mergeCell ref="D4:D7"/>
    <mergeCell ref="E4:E7"/>
    <mergeCell ref="F4:F7"/>
    <mergeCell ref="G4:G7"/>
    <mergeCell ref="H4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1" scale="43" pageOrder="overThenDown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21"/>
  <sheetViews>
    <sheetView showZeros="0" topLeftCell="H10" workbookViewId="0">
      <selection activeCell="N24" sqref="N24"/>
    </sheetView>
  </sheetViews>
  <sheetFormatPr defaultColWidth="8.85" defaultRowHeight="15" customHeight="1"/>
  <cols>
    <col min="1" max="1" width="28.575" customWidth="1"/>
    <col min="2" max="2" width="18.375" customWidth="1"/>
    <col min="3" max="3" width="28.575" customWidth="1"/>
    <col min="4" max="4" width="20" customWidth="1"/>
    <col min="5" max="5" width="11.75" customWidth="1"/>
    <col min="6" max="6" width="28.575" customWidth="1"/>
    <col min="7" max="7" width="9.25" customWidth="1"/>
    <col min="8" max="8" width="17.75" customWidth="1"/>
    <col min="9" max="9" width="15.75" customWidth="1"/>
    <col min="10" max="10" width="12.375" customWidth="1"/>
    <col min="11" max="11" width="10.75" customWidth="1"/>
    <col min="12" max="12" width="13.25" customWidth="1"/>
    <col min="13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 t="s">
        <v>201</v>
      </c>
    </row>
    <row r="2" ht="45" customHeight="1" spans="1:23">
      <c r="A2" s="3" t="s">
        <v>202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51"/>
      <c r="O2" s="51"/>
      <c r="P2" s="51"/>
      <c r="Q2" s="51"/>
      <c r="R2" s="51"/>
      <c r="S2" s="51"/>
      <c r="T2" s="51"/>
      <c r="U2" s="51"/>
      <c r="V2" s="51"/>
      <c r="W2" s="51"/>
    </row>
    <row r="3" ht="18.75" customHeight="1" spans="1:23">
      <c r="A3" s="4" t="str">
        <f>"单位名称："&amp;"易门县烟草产业服务中心"</f>
        <v>单位名称：易门县烟草产业服务中心</v>
      </c>
      <c r="B3" s="4"/>
      <c r="C3" s="4"/>
      <c r="D3" s="4"/>
      <c r="E3" s="4"/>
      <c r="F3" s="4"/>
      <c r="G3" s="4"/>
      <c r="H3" s="4"/>
      <c r="I3" s="52"/>
      <c r="J3" s="52"/>
      <c r="K3" s="52"/>
      <c r="L3" s="52"/>
      <c r="M3" s="52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ht="18.75" customHeight="1" spans="1:23">
      <c r="A4" s="12" t="s">
        <v>203</v>
      </c>
      <c r="B4" s="12" t="s">
        <v>141</v>
      </c>
      <c r="C4" s="12" t="s">
        <v>142</v>
      </c>
      <c r="D4" s="12" t="s">
        <v>204</v>
      </c>
      <c r="E4" s="12" t="s">
        <v>143</v>
      </c>
      <c r="F4" s="12" t="s">
        <v>144</v>
      </c>
      <c r="G4" s="12" t="s">
        <v>205</v>
      </c>
      <c r="H4" s="12" t="s">
        <v>146</v>
      </c>
      <c r="I4" s="43" t="s">
        <v>32</v>
      </c>
      <c r="J4" s="43" t="s">
        <v>206</v>
      </c>
      <c r="K4" s="12"/>
      <c r="L4" s="12"/>
      <c r="M4" s="12"/>
      <c r="N4" s="12" t="s">
        <v>148</v>
      </c>
      <c r="O4" s="12"/>
      <c r="P4" s="12"/>
      <c r="Q4" s="12" t="s">
        <v>38</v>
      </c>
      <c r="R4" s="12" t="s">
        <v>62</v>
      </c>
      <c r="S4" s="12"/>
      <c r="T4" s="12"/>
      <c r="U4" s="12"/>
      <c r="V4" s="12"/>
      <c r="W4" s="12"/>
    </row>
    <row r="5" ht="18.75" customHeight="1" spans="1:23">
      <c r="A5" s="12"/>
      <c r="B5" s="12"/>
      <c r="C5" s="12"/>
      <c r="D5" s="12"/>
      <c r="E5" s="12"/>
      <c r="F5" s="12"/>
      <c r="G5" s="12"/>
      <c r="H5" s="12"/>
      <c r="I5" s="43" t="s">
        <v>149</v>
      </c>
      <c r="J5" s="43" t="s">
        <v>35</v>
      </c>
      <c r="K5" s="12"/>
      <c r="L5" s="12" t="s">
        <v>36</v>
      </c>
      <c r="M5" s="12" t="s">
        <v>37</v>
      </c>
      <c r="N5" s="12" t="s">
        <v>35</v>
      </c>
      <c r="O5" s="12" t="s">
        <v>36</v>
      </c>
      <c r="P5" s="12" t="s">
        <v>37</v>
      </c>
      <c r="Q5" s="12" t="s">
        <v>38</v>
      </c>
      <c r="R5" s="12" t="s">
        <v>34</v>
      </c>
      <c r="S5" s="12" t="s">
        <v>41</v>
      </c>
      <c r="T5" s="12" t="s">
        <v>42</v>
      </c>
      <c r="U5" s="12" t="s">
        <v>43</v>
      </c>
      <c r="V5" s="12" t="s">
        <v>44</v>
      </c>
      <c r="W5" s="12" t="s">
        <v>45</v>
      </c>
    </row>
    <row r="6" ht="18.75" customHeight="1" spans="1:23">
      <c r="A6" s="12"/>
      <c r="B6" s="12"/>
      <c r="C6" s="12"/>
      <c r="D6" s="12"/>
      <c r="E6" s="12"/>
      <c r="F6" s="12"/>
      <c r="G6" s="12"/>
      <c r="H6" s="12"/>
      <c r="I6" s="43"/>
      <c r="J6" s="43" t="s">
        <v>35</v>
      </c>
      <c r="K6" s="12"/>
      <c r="L6" s="12" t="s">
        <v>36</v>
      </c>
      <c r="M6" s="12" t="s">
        <v>37</v>
      </c>
      <c r="N6" s="12" t="s">
        <v>35</v>
      </c>
      <c r="O6" s="12" t="s">
        <v>36</v>
      </c>
      <c r="P6" s="12" t="s">
        <v>37</v>
      </c>
      <c r="Q6" s="12"/>
      <c r="R6" s="12" t="s">
        <v>34</v>
      </c>
      <c r="S6" s="12" t="s">
        <v>41</v>
      </c>
      <c r="T6" s="12" t="s">
        <v>42</v>
      </c>
      <c r="U6" s="12" t="s">
        <v>43</v>
      </c>
      <c r="V6" s="12" t="s">
        <v>44</v>
      </c>
      <c r="W6" s="12" t="s">
        <v>45</v>
      </c>
    </row>
    <row r="7" ht="33" customHeight="1" spans="1:23">
      <c r="A7" s="12"/>
      <c r="B7" s="12"/>
      <c r="C7" s="12"/>
      <c r="D7" s="12"/>
      <c r="E7" s="12"/>
      <c r="F7" s="12"/>
      <c r="G7" s="12"/>
      <c r="H7" s="12"/>
      <c r="I7" s="43"/>
      <c r="J7" s="43" t="s">
        <v>34</v>
      </c>
      <c r="K7" s="12" t="s">
        <v>207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29" customHeight="1" spans="1:23">
      <c r="A8" s="13" t="s">
        <v>46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>
        <v>19</v>
      </c>
      <c r="T8" s="13">
        <v>20</v>
      </c>
      <c r="U8" s="13">
        <v>21</v>
      </c>
      <c r="V8" s="13">
        <v>22</v>
      </c>
      <c r="W8" s="13">
        <v>23</v>
      </c>
    </row>
    <row r="9" ht="29" customHeight="1" spans="1:23">
      <c r="A9" s="8"/>
      <c r="B9" s="8"/>
      <c r="C9" s="9" t="s">
        <v>208</v>
      </c>
      <c r="D9" s="8"/>
      <c r="E9" s="8"/>
      <c r="F9" s="8"/>
      <c r="G9" s="8"/>
      <c r="H9" s="8"/>
      <c r="I9" s="10">
        <v>400000</v>
      </c>
      <c r="J9" s="10"/>
      <c r="K9" s="10"/>
      <c r="L9" s="10"/>
      <c r="M9" s="10"/>
      <c r="N9" s="10"/>
      <c r="O9" s="10"/>
      <c r="P9" s="10"/>
      <c r="Q9" s="10"/>
      <c r="R9" s="10">
        <v>400000</v>
      </c>
      <c r="S9" s="10"/>
      <c r="T9" s="10"/>
      <c r="U9" s="10"/>
      <c r="V9" s="10"/>
      <c r="W9" s="10">
        <v>400000</v>
      </c>
    </row>
    <row r="10" ht="29" customHeight="1" spans="1:23">
      <c r="A10" s="8" t="s">
        <v>209</v>
      </c>
      <c r="B10" s="8" t="s">
        <v>210</v>
      </c>
      <c r="C10" s="9" t="s">
        <v>208</v>
      </c>
      <c r="D10" s="8" t="s">
        <v>56</v>
      </c>
      <c r="E10" s="8" t="s">
        <v>103</v>
      </c>
      <c r="F10" s="8" t="s">
        <v>102</v>
      </c>
      <c r="G10" s="8" t="s">
        <v>183</v>
      </c>
      <c r="H10" s="8" t="s">
        <v>184</v>
      </c>
      <c r="I10" s="10">
        <v>70000</v>
      </c>
      <c r="J10" s="10"/>
      <c r="K10" s="10"/>
      <c r="L10" s="10"/>
      <c r="M10" s="10"/>
      <c r="N10" s="10"/>
      <c r="O10" s="10"/>
      <c r="P10" s="10"/>
      <c r="Q10" s="10"/>
      <c r="R10" s="10">
        <v>70000</v>
      </c>
      <c r="S10" s="10"/>
      <c r="T10" s="10"/>
      <c r="U10" s="10"/>
      <c r="V10" s="10"/>
      <c r="W10" s="10">
        <v>70000</v>
      </c>
    </row>
    <row r="11" ht="29" customHeight="1" spans="1:23">
      <c r="A11" s="8" t="s">
        <v>209</v>
      </c>
      <c r="B11" s="8" t="s">
        <v>210</v>
      </c>
      <c r="C11" s="9" t="s">
        <v>208</v>
      </c>
      <c r="D11" s="8" t="s">
        <v>56</v>
      </c>
      <c r="E11" s="8" t="s">
        <v>103</v>
      </c>
      <c r="F11" s="8" t="s">
        <v>102</v>
      </c>
      <c r="G11" s="8" t="s">
        <v>211</v>
      </c>
      <c r="H11" s="8" t="s">
        <v>212</v>
      </c>
      <c r="I11" s="10">
        <v>6000</v>
      </c>
      <c r="J11" s="10"/>
      <c r="K11" s="10"/>
      <c r="L11" s="10"/>
      <c r="M11" s="10"/>
      <c r="N11" s="10"/>
      <c r="O11" s="10"/>
      <c r="P11" s="22"/>
      <c r="Q11" s="10"/>
      <c r="R11" s="10">
        <v>6000</v>
      </c>
      <c r="S11" s="10"/>
      <c r="T11" s="10"/>
      <c r="U11" s="10"/>
      <c r="V11" s="10"/>
      <c r="W11" s="10">
        <v>6000</v>
      </c>
    </row>
    <row r="12" ht="29" customHeight="1" spans="1:23">
      <c r="A12" s="8" t="s">
        <v>209</v>
      </c>
      <c r="B12" s="8" t="s">
        <v>210</v>
      </c>
      <c r="C12" s="9" t="s">
        <v>208</v>
      </c>
      <c r="D12" s="8" t="s">
        <v>56</v>
      </c>
      <c r="E12" s="8" t="s">
        <v>103</v>
      </c>
      <c r="F12" s="8" t="s">
        <v>102</v>
      </c>
      <c r="G12" s="8" t="s">
        <v>187</v>
      </c>
      <c r="H12" s="8" t="s">
        <v>188</v>
      </c>
      <c r="I12" s="10">
        <v>4000</v>
      </c>
      <c r="J12" s="10"/>
      <c r="K12" s="10"/>
      <c r="L12" s="10"/>
      <c r="M12" s="10"/>
      <c r="N12" s="10"/>
      <c r="O12" s="10"/>
      <c r="P12" s="22"/>
      <c r="Q12" s="10"/>
      <c r="R12" s="10">
        <v>4000</v>
      </c>
      <c r="S12" s="10"/>
      <c r="T12" s="10"/>
      <c r="U12" s="10"/>
      <c r="V12" s="10"/>
      <c r="W12" s="10">
        <v>4000</v>
      </c>
    </row>
    <row r="13" ht="29" customHeight="1" spans="1:23">
      <c r="A13" s="8" t="s">
        <v>209</v>
      </c>
      <c r="B13" s="8" t="s">
        <v>210</v>
      </c>
      <c r="C13" s="9" t="s">
        <v>208</v>
      </c>
      <c r="D13" s="8" t="s">
        <v>56</v>
      </c>
      <c r="E13" s="8" t="s">
        <v>103</v>
      </c>
      <c r="F13" s="8" t="s">
        <v>102</v>
      </c>
      <c r="G13" s="8" t="s">
        <v>191</v>
      </c>
      <c r="H13" s="8" t="s">
        <v>192</v>
      </c>
      <c r="I13" s="10">
        <v>6000</v>
      </c>
      <c r="J13" s="10"/>
      <c r="K13" s="10"/>
      <c r="L13" s="10"/>
      <c r="M13" s="10"/>
      <c r="N13" s="10"/>
      <c r="O13" s="10"/>
      <c r="P13" s="22"/>
      <c r="Q13" s="10"/>
      <c r="R13" s="10">
        <v>6000</v>
      </c>
      <c r="S13" s="10"/>
      <c r="T13" s="10"/>
      <c r="U13" s="10"/>
      <c r="V13" s="10"/>
      <c r="W13" s="10">
        <v>6000</v>
      </c>
    </row>
    <row r="14" ht="29" customHeight="1" spans="1:23">
      <c r="A14" s="8" t="s">
        <v>209</v>
      </c>
      <c r="B14" s="8" t="s">
        <v>210</v>
      </c>
      <c r="C14" s="9" t="s">
        <v>208</v>
      </c>
      <c r="D14" s="8" t="s">
        <v>56</v>
      </c>
      <c r="E14" s="8" t="s">
        <v>103</v>
      </c>
      <c r="F14" s="8" t="s">
        <v>102</v>
      </c>
      <c r="G14" s="8" t="s">
        <v>213</v>
      </c>
      <c r="H14" s="8" t="s">
        <v>214</v>
      </c>
      <c r="I14" s="10">
        <v>42000</v>
      </c>
      <c r="J14" s="10"/>
      <c r="K14" s="10"/>
      <c r="L14" s="10"/>
      <c r="M14" s="10"/>
      <c r="N14" s="10"/>
      <c r="O14" s="10"/>
      <c r="P14" s="22"/>
      <c r="Q14" s="10"/>
      <c r="R14" s="10">
        <v>42000</v>
      </c>
      <c r="S14" s="10"/>
      <c r="T14" s="10"/>
      <c r="U14" s="10"/>
      <c r="V14" s="10"/>
      <c r="W14" s="10">
        <v>42000</v>
      </c>
    </row>
    <row r="15" ht="29" customHeight="1" spans="1:23">
      <c r="A15" s="8" t="s">
        <v>209</v>
      </c>
      <c r="B15" s="8" t="s">
        <v>210</v>
      </c>
      <c r="C15" s="9" t="s">
        <v>208</v>
      </c>
      <c r="D15" s="8" t="s">
        <v>56</v>
      </c>
      <c r="E15" s="8" t="s">
        <v>103</v>
      </c>
      <c r="F15" s="8" t="s">
        <v>102</v>
      </c>
      <c r="G15" s="8" t="s">
        <v>215</v>
      </c>
      <c r="H15" s="8" t="s">
        <v>216</v>
      </c>
      <c r="I15" s="10">
        <v>272000</v>
      </c>
      <c r="J15" s="10"/>
      <c r="K15" s="10"/>
      <c r="L15" s="10"/>
      <c r="M15" s="10"/>
      <c r="N15" s="10"/>
      <c r="O15" s="10"/>
      <c r="P15" s="22"/>
      <c r="Q15" s="10"/>
      <c r="R15" s="10">
        <v>272000</v>
      </c>
      <c r="S15" s="10"/>
      <c r="T15" s="10"/>
      <c r="U15" s="10"/>
      <c r="V15" s="10"/>
      <c r="W15" s="10">
        <v>272000</v>
      </c>
    </row>
    <row r="16" ht="29" customHeight="1" spans="1:23">
      <c r="A16" s="22"/>
      <c r="B16" s="22"/>
      <c r="C16" s="9" t="s">
        <v>217</v>
      </c>
      <c r="D16" s="22"/>
      <c r="E16" s="22"/>
      <c r="F16" s="22"/>
      <c r="G16" s="22"/>
      <c r="H16" s="22"/>
      <c r="I16" s="10">
        <v>1000000</v>
      </c>
      <c r="J16" s="10"/>
      <c r="K16" s="10"/>
      <c r="L16" s="10">
        <v>1000000</v>
      </c>
      <c r="M16" s="10"/>
      <c r="N16" s="10"/>
      <c r="O16" s="10"/>
      <c r="P16" s="22"/>
      <c r="Q16" s="10"/>
      <c r="R16" s="10"/>
      <c r="S16" s="10"/>
      <c r="T16" s="10"/>
      <c r="U16" s="10"/>
      <c r="V16" s="10"/>
      <c r="W16" s="10"/>
    </row>
    <row r="17" ht="29" customHeight="1" spans="1:23">
      <c r="A17" s="8" t="s">
        <v>209</v>
      </c>
      <c r="B17" s="8" t="s">
        <v>218</v>
      </c>
      <c r="C17" s="9" t="s">
        <v>217</v>
      </c>
      <c r="D17" s="8" t="s">
        <v>56</v>
      </c>
      <c r="E17" s="8" t="s">
        <v>97</v>
      </c>
      <c r="F17" s="8" t="s">
        <v>98</v>
      </c>
      <c r="G17" s="8" t="s">
        <v>215</v>
      </c>
      <c r="H17" s="8" t="s">
        <v>216</v>
      </c>
      <c r="I17" s="10">
        <v>190000</v>
      </c>
      <c r="J17" s="10"/>
      <c r="K17" s="10"/>
      <c r="L17" s="10">
        <v>190000</v>
      </c>
      <c r="M17" s="10"/>
      <c r="N17" s="10"/>
      <c r="O17" s="10"/>
      <c r="P17" s="22"/>
      <c r="Q17" s="10"/>
      <c r="R17" s="10"/>
      <c r="S17" s="10"/>
      <c r="T17" s="10"/>
      <c r="U17" s="10"/>
      <c r="V17" s="10"/>
      <c r="W17" s="10"/>
    </row>
    <row r="18" ht="29" customHeight="1" spans="1:23">
      <c r="A18" s="8" t="s">
        <v>209</v>
      </c>
      <c r="B18" s="8" t="s">
        <v>218</v>
      </c>
      <c r="C18" s="9" t="s">
        <v>217</v>
      </c>
      <c r="D18" s="8" t="s">
        <v>56</v>
      </c>
      <c r="E18" s="8" t="s">
        <v>97</v>
      </c>
      <c r="F18" s="8" t="s">
        <v>98</v>
      </c>
      <c r="G18" s="8" t="s">
        <v>215</v>
      </c>
      <c r="H18" s="8" t="s">
        <v>216</v>
      </c>
      <c r="I18" s="10">
        <v>200000</v>
      </c>
      <c r="J18" s="10"/>
      <c r="K18" s="10"/>
      <c r="L18" s="10">
        <v>200000</v>
      </c>
      <c r="M18" s="10"/>
      <c r="N18" s="10"/>
      <c r="O18" s="10"/>
      <c r="P18" s="22"/>
      <c r="Q18" s="10"/>
      <c r="R18" s="10"/>
      <c r="S18" s="10"/>
      <c r="T18" s="10"/>
      <c r="U18" s="10"/>
      <c r="V18" s="10"/>
      <c r="W18" s="10"/>
    </row>
    <row r="19" ht="29" customHeight="1" spans="1:23">
      <c r="A19" s="8" t="s">
        <v>209</v>
      </c>
      <c r="B19" s="8" t="s">
        <v>218</v>
      </c>
      <c r="C19" s="9" t="s">
        <v>217</v>
      </c>
      <c r="D19" s="8" t="s">
        <v>56</v>
      </c>
      <c r="E19" s="8" t="s">
        <v>97</v>
      </c>
      <c r="F19" s="8" t="s">
        <v>98</v>
      </c>
      <c r="G19" s="8" t="s">
        <v>215</v>
      </c>
      <c r="H19" s="8" t="s">
        <v>216</v>
      </c>
      <c r="I19" s="10">
        <v>130000</v>
      </c>
      <c r="J19" s="10"/>
      <c r="K19" s="10"/>
      <c r="L19" s="10">
        <v>130000</v>
      </c>
      <c r="M19" s="10"/>
      <c r="N19" s="10"/>
      <c r="O19" s="10"/>
      <c r="P19" s="22"/>
      <c r="Q19" s="10"/>
      <c r="R19" s="10"/>
      <c r="S19" s="10"/>
      <c r="T19" s="10"/>
      <c r="U19" s="10"/>
      <c r="V19" s="10"/>
      <c r="W19" s="10"/>
    </row>
    <row r="20" ht="29" customHeight="1" spans="1:23">
      <c r="A20" s="8" t="s">
        <v>209</v>
      </c>
      <c r="B20" s="8" t="s">
        <v>218</v>
      </c>
      <c r="C20" s="9" t="s">
        <v>217</v>
      </c>
      <c r="D20" s="8" t="s">
        <v>56</v>
      </c>
      <c r="E20" s="8" t="s">
        <v>97</v>
      </c>
      <c r="F20" s="8" t="s">
        <v>98</v>
      </c>
      <c r="G20" s="8" t="s">
        <v>219</v>
      </c>
      <c r="H20" s="8" t="s">
        <v>220</v>
      </c>
      <c r="I20" s="10">
        <v>480000</v>
      </c>
      <c r="J20" s="10"/>
      <c r="K20" s="10"/>
      <c r="L20" s="10">
        <v>480000</v>
      </c>
      <c r="M20" s="10"/>
      <c r="N20" s="10"/>
      <c r="O20" s="10"/>
      <c r="P20" s="22"/>
      <c r="Q20" s="10"/>
      <c r="R20" s="10"/>
      <c r="S20" s="10"/>
      <c r="T20" s="10"/>
      <c r="U20" s="10"/>
      <c r="V20" s="10"/>
      <c r="W20" s="10"/>
    </row>
    <row r="21" ht="29" customHeight="1" spans="1:23">
      <c r="A21" s="11" t="s">
        <v>32</v>
      </c>
      <c r="B21" s="11"/>
      <c r="C21" s="11"/>
      <c r="D21" s="11"/>
      <c r="E21" s="11"/>
      <c r="F21" s="11"/>
      <c r="G21" s="11"/>
      <c r="H21" s="11"/>
      <c r="I21" s="10">
        <v>1400000</v>
      </c>
      <c r="J21" s="10"/>
      <c r="K21" s="10"/>
      <c r="L21" s="10">
        <v>1000000</v>
      </c>
      <c r="M21" s="10"/>
      <c r="N21" s="10"/>
      <c r="O21" s="10"/>
      <c r="P21" s="10"/>
      <c r="Q21" s="10"/>
      <c r="R21" s="10">
        <v>400000</v>
      </c>
      <c r="S21" s="10"/>
      <c r="T21" s="10"/>
      <c r="U21" s="10"/>
      <c r="V21" s="10"/>
      <c r="W21" s="10">
        <v>400000</v>
      </c>
    </row>
  </sheetData>
  <mergeCells count="28">
    <mergeCell ref="A2:W2"/>
    <mergeCell ref="A3:H3"/>
    <mergeCell ref="J4:M4"/>
    <mergeCell ref="N4:P4"/>
    <mergeCell ref="R4:W4"/>
    <mergeCell ref="A21:H2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1" scale="31" pageOrder="overThenDown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26"/>
  <sheetViews>
    <sheetView showZeros="0" topLeftCell="B13" workbookViewId="0">
      <selection activeCell="M16" sqref="M16"/>
    </sheetView>
  </sheetViews>
  <sheetFormatPr defaultColWidth="8.85" defaultRowHeight="15" customHeight="1"/>
  <cols>
    <col min="1" max="1" width="44.4166666666667" customWidth="1"/>
    <col min="2" max="2" width="43.375" customWidth="1"/>
    <col min="3" max="4" width="13.8416666666667" customWidth="1"/>
    <col min="5" max="5" width="26.8416666666667" customWidth="1"/>
    <col min="6" max="8" width="10" customWidth="1"/>
    <col min="9" max="9" width="13.7" customWidth="1"/>
    <col min="10" max="10" width="35" customWidth="1"/>
  </cols>
  <sheetData>
    <row r="1" customHeight="1" spans="1:10">
      <c r="A1" s="19" t="s">
        <v>221</v>
      </c>
      <c r="B1" s="19"/>
      <c r="C1" s="19"/>
      <c r="D1" s="19"/>
      <c r="E1" s="19"/>
      <c r="F1" s="19"/>
      <c r="G1" s="19"/>
      <c r="H1" s="19"/>
      <c r="I1" s="19"/>
      <c r="J1" s="19"/>
    </row>
    <row r="2" ht="45" customHeight="1" spans="1:10">
      <c r="A2" s="28" t="s">
        <v>222</v>
      </c>
      <c r="B2" s="28"/>
      <c r="C2" s="28"/>
      <c r="D2" s="28"/>
      <c r="E2" s="28"/>
      <c r="F2" s="28"/>
      <c r="G2" s="28"/>
      <c r="H2" s="28"/>
      <c r="I2" s="28"/>
      <c r="J2" s="28"/>
    </row>
    <row r="3" ht="20.25" customHeight="1" spans="1:10">
      <c r="A3" s="18" t="str">
        <f>"单位名称："&amp;"易门县烟草产业服务中心"</f>
        <v>单位名称：易门县烟草产业服务中心</v>
      </c>
      <c r="B3" s="18"/>
      <c r="C3" s="18"/>
      <c r="D3" s="18"/>
      <c r="E3" s="18"/>
      <c r="F3" s="18"/>
      <c r="G3" s="18"/>
      <c r="H3" s="18"/>
      <c r="I3" s="18"/>
      <c r="J3" s="18"/>
    </row>
    <row r="4" ht="20.25" customHeight="1" spans="1:10">
      <c r="A4" s="29" t="s">
        <v>223</v>
      </c>
      <c r="B4" s="29" t="s">
        <v>224</v>
      </c>
      <c r="C4" s="29" t="s">
        <v>225</v>
      </c>
      <c r="D4" s="29" t="s">
        <v>226</v>
      </c>
      <c r="E4" s="29" t="s">
        <v>227</v>
      </c>
      <c r="F4" s="29" t="s">
        <v>228</v>
      </c>
      <c r="G4" s="29" t="s">
        <v>229</v>
      </c>
      <c r="H4" s="29" t="s">
        <v>230</v>
      </c>
      <c r="I4" s="29" t="s">
        <v>231</v>
      </c>
      <c r="J4" s="29" t="s">
        <v>232</v>
      </c>
    </row>
    <row r="5" ht="46.5" customHeight="1" spans="1:10">
      <c r="A5" s="29"/>
      <c r="B5" s="29"/>
      <c r="C5" s="29"/>
      <c r="D5" s="29"/>
      <c r="E5" s="29"/>
      <c r="F5" s="29"/>
      <c r="G5" s="29"/>
      <c r="H5" s="29"/>
      <c r="I5" s="29"/>
      <c r="J5" s="29"/>
    </row>
    <row r="6" ht="20.25" customHeight="1" spans="1:10">
      <c r="A6" s="31">
        <v>1</v>
      </c>
      <c r="B6" s="31">
        <v>2</v>
      </c>
      <c r="C6" s="31">
        <v>3</v>
      </c>
      <c r="D6" s="31">
        <v>4</v>
      </c>
      <c r="E6" s="31">
        <v>5</v>
      </c>
      <c r="F6" s="31">
        <v>6</v>
      </c>
      <c r="G6" s="31">
        <v>7</v>
      </c>
      <c r="H6" s="31">
        <v>8</v>
      </c>
      <c r="I6" s="31">
        <v>9</v>
      </c>
      <c r="J6" s="31">
        <v>10</v>
      </c>
    </row>
    <row r="7" ht="20.25" customHeight="1" spans="1:10">
      <c r="A7" s="22" t="s">
        <v>56</v>
      </c>
      <c r="B7" s="22"/>
      <c r="C7" s="22"/>
      <c r="E7" s="37"/>
      <c r="F7" s="37"/>
      <c r="G7" s="37"/>
      <c r="H7" s="37"/>
      <c r="I7" s="37"/>
      <c r="J7" s="37"/>
    </row>
    <row r="8" ht="78" customHeight="1" spans="1:10">
      <c r="A8" s="48" t="s">
        <v>208</v>
      </c>
      <c r="B8" s="22" t="s">
        <v>233</v>
      </c>
      <c r="C8" s="23"/>
      <c r="D8" s="23"/>
      <c r="E8" s="37"/>
      <c r="F8" s="37"/>
      <c r="G8" s="37"/>
      <c r="H8" s="37"/>
      <c r="I8" s="37"/>
      <c r="J8" s="37"/>
    </row>
    <row r="9" ht="34" customHeight="1" spans="1:10">
      <c r="A9" s="22"/>
      <c r="B9" s="22"/>
      <c r="C9" s="22" t="s">
        <v>234</v>
      </c>
      <c r="D9" s="49" t="s">
        <v>235</v>
      </c>
      <c r="E9" s="50" t="s">
        <v>236</v>
      </c>
      <c r="F9" s="38" t="s">
        <v>237</v>
      </c>
      <c r="G9" s="23" t="s">
        <v>238</v>
      </c>
      <c r="H9" s="38" t="s">
        <v>239</v>
      </c>
      <c r="I9" s="38" t="s">
        <v>240</v>
      </c>
      <c r="J9" s="50" t="s">
        <v>241</v>
      </c>
    </row>
    <row r="10" ht="20.25" customHeight="1" spans="1:10">
      <c r="A10" s="22"/>
      <c r="B10" s="22"/>
      <c r="C10" s="22" t="s">
        <v>234</v>
      </c>
      <c r="D10" s="49" t="s">
        <v>235</v>
      </c>
      <c r="E10" s="50" t="s">
        <v>242</v>
      </c>
      <c r="F10" s="38" t="s">
        <v>237</v>
      </c>
      <c r="G10" s="23" t="s">
        <v>243</v>
      </c>
      <c r="H10" s="38" t="s">
        <v>244</v>
      </c>
      <c r="I10" s="38" t="s">
        <v>240</v>
      </c>
      <c r="J10" s="50" t="s">
        <v>245</v>
      </c>
    </row>
    <row r="11" ht="25" customHeight="1" spans="1:10">
      <c r="A11" s="22"/>
      <c r="B11" s="22"/>
      <c r="C11" s="22" t="s">
        <v>234</v>
      </c>
      <c r="D11" s="49" t="s">
        <v>246</v>
      </c>
      <c r="E11" s="50" t="s">
        <v>247</v>
      </c>
      <c r="F11" s="38" t="s">
        <v>237</v>
      </c>
      <c r="G11" s="23" t="s">
        <v>248</v>
      </c>
      <c r="H11" s="38" t="s">
        <v>249</v>
      </c>
      <c r="I11" s="38" t="s">
        <v>240</v>
      </c>
      <c r="J11" s="50" t="s">
        <v>250</v>
      </c>
    </row>
    <row r="12" ht="20.25" customHeight="1" spans="1:10">
      <c r="A12" s="22"/>
      <c r="B12" s="22"/>
      <c r="C12" s="22" t="s">
        <v>234</v>
      </c>
      <c r="D12" s="49" t="s">
        <v>251</v>
      </c>
      <c r="E12" s="50" t="s">
        <v>252</v>
      </c>
      <c r="F12" s="38" t="s">
        <v>253</v>
      </c>
      <c r="G12" s="23" t="s">
        <v>254</v>
      </c>
      <c r="H12" s="38" t="s">
        <v>249</v>
      </c>
      <c r="I12" s="38" t="s">
        <v>240</v>
      </c>
      <c r="J12" s="50" t="s">
        <v>255</v>
      </c>
    </row>
    <row r="13" ht="20.25" customHeight="1" spans="1:10">
      <c r="A13" s="22"/>
      <c r="B13" s="22"/>
      <c r="C13" s="22" t="s">
        <v>256</v>
      </c>
      <c r="D13" s="49" t="s">
        <v>257</v>
      </c>
      <c r="E13" s="50" t="s">
        <v>258</v>
      </c>
      <c r="F13" s="38" t="s">
        <v>237</v>
      </c>
      <c r="G13" s="23" t="s">
        <v>259</v>
      </c>
      <c r="H13" s="38" t="s">
        <v>260</v>
      </c>
      <c r="I13" s="38" t="s">
        <v>240</v>
      </c>
      <c r="J13" s="50" t="s">
        <v>261</v>
      </c>
    </row>
    <row r="14" ht="20.25" customHeight="1" spans="1:10">
      <c r="A14" s="22"/>
      <c r="B14" s="22"/>
      <c r="C14" s="22" t="s">
        <v>256</v>
      </c>
      <c r="D14" s="49" t="s">
        <v>257</v>
      </c>
      <c r="E14" s="50" t="s">
        <v>262</v>
      </c>
      <c r="F14" s="38" t="s">
        <v>237</v>
      </c>
      <c r="G14" s="23" t="s">
        <v>263</v>
      </c>
      <c r="H14" s="38" t="s">
        <v>264</v>
      </c>
      <c r="I14" s="38" t="s">
        <v>240</v>
      </c>
      <c r="J14" s="50" t="s">
        <v>265</v>
      </c>
    </row>
    <row r="15" ht="30" customHeight="1" spans="1:10">
      <c r="A15" s="22"/>
      <c r="B15" s="22"/>
      <c r="C15" s="22" t="s">
        <v>256</v>
      </c>
      <c r="D15" s="49" t="s">
        <v>266</v>
      </c>
      <c r="E15" s="50" t="s">
        <v>267</v>
      </c>
      <c r="F15" s="38" t="s">
        <v>253</v>
      </c>
      <c r="G15" s="23" t="s">
        <v>268</v>
      </c>
      <c r="H15" s="38"/>
      <c r="I15" s="38" t="s">
        <v>269</v>
      </c>
      <c r="J15" s="50" t="s">
        <v>270</v>
      </c>
    </row>
    <row r="16" ht="20.25" customHeight="1" spans="1:10">
      <c r="A16" s="22"/>
      <c r="B16" s="22"/>
      <c r="C16" s="22" t="s">
        <v>271</v>
      </c>
      <c r="D16" s="49" t="s">
        <v>272</v>
      </c>
      <c r="E16" s="50" t="s">
        <v>273</v>
      </c>
      <c r="F16" s="38" t="s">
        <v>237</v>
      </c>
      <c r="G16" s="23" t="s">
        <v>274</v>
      </c>
      <c r="H16" s="38" t="s">
        <v>249</v>
      </c>
      <c r="I16" s="38" t="s">
        <v>240</v>
      </c>
      <c r="J16" s="50" t="s">
        <v>275</v>
      </c>
    </row>
    <row r="17" ht="87" customHeight="1" spans="1:10">
      <c r="A17" s="48" t="s">
        <v>217</v>
      </c>
      <c r="B17" s="22" t="s">
        <v>276</v>
      </c>
      <c r="C17" s="22"/>
      <c r="D17" s="22"/>
      <c r="E17" s="22"/>
      <c r="F17" s="22"/>
      <c r="G17" s="22"/>
      <c r="H17" s="22"/>
      <c r="I17" s="22"/>
      <c r="J17" s="22"/>
    </row>
    <row r="18" ht="34" customHeight="1" spans="1:10">
      <c r="A18" s="22"/>
      <c r="B18" s="22"/>
      <c r="C18" s="22" t="s">
        <v>234</v>
      </c>
      <c r="D18" s="49" t="s">
        <v>235</v>
      </c>
      <c r="E18" s="50" t="s">
        <v>277</v>
      </c>
      <c r="F18" s="38" t="s">
        <v>237</v>
      </c>
      <c r="G18" s="23" t="s">
        <v>243</v>
      </c>
      <c r="H18" s="38" t="s">
        <v>244</v>
      </c>
      <c r="I18" s="38" t="s">
        <v>240</v>
      </c>
      <c r="J18" s="50" t="s">
        <v>278</v>
      </c>
    </row>
    <row r="19" ht="28" customHeight="1" spans="1:10">
      <c r="A19" s="22"/>
      <c r="B19" s="22"/>
      <c r="C19" s="22" t="s">
        <v>234</v>
      </c>
      <c r="D19" s="49" t="s">
        <v>246</v>
      </c>
      <c r="E19" s="50" t="s">
        <v>247</v>
      </c>
      <c r="F19" s="38" t="s">
        <v>237</v>
      </c>
      <c r="G19" s="23" t="s">
        <v>248</v>
      </c>
      <c r="H19" s="38" t="s">
        <v>249</v>
      </c>
      <c r="I19" s="38" t="s">
        <v>240</v>
      </c>
      <c r="J19" s="50" t="s">
        <v>279</v>
      </c>
    </row>
    <row r="20" ht="33" customHeight="1" spans="1:10">
      <c r="A20" s="22"/>
      <c r="B20" s="22"/>
      <c r="C20" s="22" t="s">
        <v>234</v>
      </c>
      <c r="D20" s="49" t="s">
        <v>246</v>
      </c>
      <c r="E20" s="50" t="s">
        <v>280</v>
      </c>
      <c r="F20" s="38" t="s">
        <v>237</v>
      </c>
      <c r="G20" s="23" t="s">
        <v>281</v>
      </c>
      <c r="H20" s="38" t="s">
        <v>282</v>
      </c>
      <c r="I20" s="38" t="s">
        <v>240</v>
      </c>
      <c r="J20" s="50" t="s">
        <v>283</v>
      </c>
    </row>
    <row r="21" ht="20.25" customHeight="1" spans="1:10">
      <c r="A21" s="22"/>
      <c r="B21" s="22"/>
      <c r="C21" s="22" t="s">
        <v>234</v>
      </c>
      <c r="D21" s="49" t="s">
        <v>251</v>
      </c>
      <c r="E21" s="50" t="s">
        <v>284</v>
      </c>
      <c r="F21" s="38" t="s">
        <v>253</v>
      </c>
      <c r="G21" s="23" t="s">
        <v>254</v>
      </c>
      <c r="H21" s="38" t="s">
        <v>249</v>
      </c>
      <c r="I21" s="38" t="s">
        <v>240</v>
      </c>
      <c r="J21" s="50" t="s">
        <v>285</v>
      </c>
    </row>
    <row r="22" ht="20.25" customHeight="1" spans="1:10">
      <c r="A22" s="22"/>
      <c r="B22" s="22"/>
      <c r="C22" s="22" t="s">
        <v>256</v>
      </c>
      <c r="D22" s="49" t="s">
        <v>257</v>
      </c>
      <c r="E22" s="50" t="s">
        <v>258</v>
      </c>
      <c r="F22" s="38" t="s">
        <v>237</v>
      </c>
      <c r="G22" s="23" t="s">
        <v>259</v>
      </c>
      <c r="H22" s="38" t="s">
        <v>260</v>
      </c>
      <c r="I22" s="38" t="s">
        <v>240</v>
      </c>
      <c r="J22" s="50" t="s">
        <v>261</v>
      </c>
    </row>
    <row r="23" ht="20.25" customHeight="1" spans="1:10">
      <c r="A23" s="22"/>
      <c r="B23" s="22"/>
      <c r="C23" s="22" t="s">
        <v>256</v>
      </c>
      <c r="D23" s="49" t="s">
        <v>257</v>
      </c>
      <c r="E23" s="50" t="s">
        <v>262</v>
      </c>
      <c r="F23" s="38" t="s">
        <v>237</v>
      </c>
      <c r="G23" s="23" t="s">
        <v>263</v>
      </c>
      <c r="H23" s="38" t="s">
        <v>264</v>
      </c>
      <c r="I23" s="38" t="s">
        <v>240</v>
      </c>
      <c r="J23" s="50" t="s">
        <v>265</v>
      </c>
    </row>
    <row r="24" ht="38" customHeight="1" spans="1:10">
      <c r="A24" s="22"/>
      <c r="B24" s="22"/>
      <c r="C24" s="22" t="s">
        <v>256</v>
      </c>
      <c r="D24" s="49" t="s">
        <v>266</v>
      </c>
      <c r="E24" s="50" t="s">
        <v>286</v>
      </c>
      <c r="F24" s="38" t="s">
        <v>237</v>
      </c>
      <c r="G24" s="23" t="s">
        <v>287</v>
      </c>
      <c r="H24" s="38" t="s">
        <v>249</v>
      </c>
      <c r="I24" s="38" t="s">
        <v>240</v>
      </c>
      <c r="J24" s="50" t="s">
        <v>288</v>
      </c>
    </row>
    <row r="25" ht="23" customHeight="1" spans="1:10">
      <c r="A25" s="22"/>
      <c r="B25" s="22"/>
      <c r="C25" s="22" t="s">
        <v>256</v>
      </c>
      <c r="D25" s="49" t="s">
        <v>266</v>
      </c>
      <c r="E25" s="50" t="s">
        <v>267</v>
      </c>
      <c r="F25" s="38" t="s">
        <v>253</v>
      </c>
      <c r="G25" s="23" t="s">
        <v>268</v>
      </c>
      <c r="H25" s="38"/>
      <c r="I25" s="38" t="s">
        <v>269</v>
      </c>
      <c r="J25" s="50" t="s">
        <v>270</v>
      </c>
    </row>
    <row r="26" ht="31" customHeight="1" spans="1:10">
      <c r="A26" s="22"/>
      <c r="B26" s="22"/>
      <c r="C26" s="22" t="s">
        <v>271</v>
      </c>
      <c r="D26" s="49" t="s">
        <v>272</v>
      </c>
      <c r="E26" s="50" t="s">
        <v>289</v>
      </c>
      <c r="F26" s="38" t="s">
        <v>237</v>
      </c>
      <c r="G26" s="23" t="s">
        <v>274</v>
      </c>
      <c r="H26" s="38" t="s">
        <v>249</v>
      </c>
      <c r="I26" s="38" t="s">
        <v>240</v>
      </c>
      <c r="J26" s="50" t="s">
        <v>290</v>
      </c>
    </row>
  </sheetData>
  <mergeCells count="13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1" scale="55" pageOrder="overThenDown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 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我知道你很好</cp:lastModifiedBy>
  <dcterms:created xsi:type="dcterms:W3CDTF">2026-02-25T07:03:00Z</dcterms:created>
  <dcterms:modified xsi:type="dcterms:W3CDTF">2026-03-03T03:33:27Z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277A5A589ED844B08443810CAC4B21EA_13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