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8">'部门项目支出绩效目标表05-2'!$4:$6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<sst xmlns="http://schemas.openxmlformats.org/spreadsheetml/2006/main" count="1463" uniqueCount="507">
  <si>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</si>
  <si>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</si>
  <si>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</si>
  <si>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</si>
  <si>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</si>
  <si>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</si>
  <si>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</si>
  <si>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</si>
  <si>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</si>
  <si>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</si>
  <si>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</si>
  <si>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</si>
  <si>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</si>
  <si>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</si>
  <si>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</si>
  <si>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</si>
  <si>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</si>
  <si>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</si>
  <si>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</si>
  <si>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</si>
  <si>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</si>
  <si>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</si>
  <si>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</si>
  <si>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</si>
  <si>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</si>
  <si>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</si>
  <si>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</si>
  <si>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</si>
  <si>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</si>
  <si>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</si>
  <si>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</si>
  <si>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</si>
  <si>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</si>
  <si>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</si>
  <si>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</si>
  <si>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</si>
  <si>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</si>
  <si>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</si>
  <si>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</si>
  <si>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</si>
  <si>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</si>
  <si>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</si>
  <si>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</si>
  <si>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</si>
  <si>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</si>
  <si>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</si>
  <si>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</si>
  <si>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</si>
  <si>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</si>
  <si>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</si>
  <si>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</si>
  <si>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</si>
  <si>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</si>
  <si>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</si>
  <si>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</si>
  <si>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105005</t>
  </si>
  <si>
    <t>易门县职业高级中学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</si>
  <si>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</si>
  <si>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</si>
  <si>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</si>
  <si>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</si>
  <si>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</si>
  <si>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</si>
  <si>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</si>
  <si>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</si>
  <si>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</si>
  <si>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</si>
  <si>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</si>
  <si>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</si>
  <si>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</si>
  <si>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</si>
  <si>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</si>
  <si>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</si>
  <si>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20503</t>
  </si>
  <si>
    <t>职业教育</t>
  </si>
  <si>
    <t>2050302</t>
  </si>
  <si>
    <t>中等职业教育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</si>
  <si>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</si>
  <si>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</si>
  <si>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</si>
  <si>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</si>
  <si>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</si>
  <si>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</si>
  <si>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</si>
  <si>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</si>
  <si>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</si>
  <si>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</si>
  <si>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</si>
  <si>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</si>
  <si>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</si>
  <si>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</si>
  <si>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</si>
  <si>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</si>
  <si>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</si>
  <si>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</si>
  <si>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</si>
  <si>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</si>
  <si>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</si>
  <si>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</si>
  <si>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</si>
  <si>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</si>
  <si>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</si>
  <si>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</si>
  <si>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</si>
  <si>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</si>
  <si>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</si>
  <si>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</si>
  <si>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</si>
  <si>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</si>
  <si>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</si>
  <si>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</si>
  <si>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</si>
  <si>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</si>
  <si>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</si>
  <si>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</si>
  <si>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</si>
  <si>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</si>
  <si>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</si>
  <si>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</si>
  <si>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</si>
  <si>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</si>
  <si>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</si>
  <si>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</si>
  <si>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</si>
  <si>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</si>
  <si>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</si>
  <si>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</si>
  <si>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</si>
  <si>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</si>
  <si>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</si>
  <si>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</si>
  <si>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</si>
  <si>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</si>
  <si>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</si>
  <si>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</si>
  <si>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</si>
  <si>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</si>
  <si>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备注：2026年我单位无一般公共预算“三公”经费预算支出，因此本表无数据。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</si>
  <si>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</si>
  <si>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</si>
  <si>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</si>
  <si>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</si>
  <si>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</si>
  <si>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</si>
  <si>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</si>
  <si>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</si>
  <si>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</si>
  <si>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</si>
  <si>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</si>
  <si>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</si>
  <si>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</si>
  <si>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</si>
  <si>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</si>
  <si>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</si>
  <si>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</si>
  <si>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</si>
  <si>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530425210000000015709</t>
  </si>
  <si>
    <t>事业人员支出工资</t>
  </si>
  <si>
    <t>30101</t>
  </si>
  <si>
    <t>基本工资</t>
  </si>
  <si>
    <t>30102</t>
  </si>
  <si>
    <t>津贴补贴</t>
  </si>
  <si>
    <t>30103</t>
  </si>
  <si>
    <t>奖金</t>
  </si>
  <si>
    <t>30107</t>
  </si>
  <si>
    <t>绩效工资</t>
  </si>
  <si>
    <t>530425210000000015710</t>
  </si>
  <si>
    <t>社会保障缴费</t>
  </si>
  <si>
    <t>30112</t>
  </si>
  <si>
    <t>其他社会保障缴费</t>
  </si>
  <si>
    <t>30108</t>
  </si>
  <si>
    <t>机关事业单位基本养老保险缴费</t>
  </si>
  <si>
    <t>30110</t>
  </si>
  <si>
    <t>职工基本医疗保险缴费</t>
  </si>
  <si>
    <t>30111</t>
  </si>
  <si>
    <t>公务员医疗补助缴费</t>
  </si>
  <si>
    <t>530425210000000015711</t>
  </si>
  <si>
    <t>30113</t>
  </si>
  <si>
    <t>530425210000000015715</t>
  </si>
  <si>
    <t>工会经费</t>
  </si>
  <si>
    <t>30228</t>
  </si>
  <si>
    <t>530425210000000015716</t>
  </si>
  <si>
    <t>一般公用经费</t>
  </si>
  <si>
    <t>30299</t>
  </si>
  <si>
    <t>其他商品和服务支出</t>
  </si>
  <si>
    <t>530425231100001433396</t>
  </si>
  <si>
    <t>规范后奖励性绩效工资</t>
  </si>
  <si>
    <t>预算05-1表</t>
  </si>
  <si>
    <t>2026年部门项目支出预算表</t>
  </si>
  <si>
    <t>项目分类</t>
  </si>
  <si>
    <t>项目单位</t>
  </si>
  <si>
    <t>经济科目编码</t>
  </si>
  <si>
    <t>本年拨款</t>
  </si>
  <si>
    <t>其中：本次下达</t>
  </si>
  <si>
    <t>（非税）易门县职业高级中学保运转专项资金经费</t>
  </si>
  <si>
    <t>313 事业发展类</t>
  </si>
  <si>
    <t>530425261100005151125</t>
  </si>
  <si>
    <t>30201</t>
  </si>
  <si>
    <t>办公费</t>
  </si>
  <si>
    <t>（非税专户）易门县职业高级中学保运转专项经费</t>
  </si>
  <si>
    <t>530425241100002396207</t>
  </si>
  <si>
    <t>机关事业单位职工遗属生活补助经费</t>
  </si>
  <si>
    <t>312 民生类</t>
  </si>
  <si>
    <t>530425231100001140666</t>
  </si>
  <si>
    <t>30305</t>
  </si>
  <si>
    <t>生活补助</t>
  </si>
  <si>
    <t>易门县少小民族补助专项资金</t>
  </si>
  <si>
    <t>530425231100001147112</t>
  </si>
  <si>
    <t>易门县职业高级中学各类工作经费</t>
  </si>
  <si>
    <t>530425231100001325965</t>
  </si>
  <si>
    <t>易门县职业高级中学教师食堂伙食费收入资金</t>
  </si>
  <si>
    <t>530425261100004973398</t>
  </si>
  <si>
    <t>易门县职业高级中学勤工俭学收入资金</t>
  </si>
  <si>
    <t>530425261100004973375</t>
  </si>
  <si>
    <t>易门县职业高级中学学生食堂伙食费收入资金</t>
  </si>
  <si>
    <t>530425261100004972190</t>
  </si>
  <si>
    <t>易门职中办学条件达标项目专项资金</t>
  </si>
  <si>
    <t>530425261100005141293</t>
  </si>
  <si>
    <t>30905</t>
  </si>
  <si>
    <t>基础设施建设</t>
  </si>
  <si>
    <t>易门职中办学条件达标专项资金</t>
  </si>
  <si>
    <t>530425261100005141204</t>
  </si>
  <si>
    <t>职业教育发展专项资金</t>
  </si>
  <si>
    <t>530425210000000016381</t>
  </si>
  <si>
    <t>31003</t>
  </si>
  <si>
    <t>专用设备购置</t>
  </si>
  <si>
    <t>中等职业教育免学费补助专项资金</t>
  </si>
  <si>
    <t>530425221100000794412</t>
  </si>
  <si>
    <t>中等职业教育学生资助补助专项资金</t>
  </si>
  <si>
    <t>530425221100000794416</t>
  </si>
  <si>
    <t>30308</t>
  </si>
  <si>
    <t>助学金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</si>
  <si>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</si>
  <si>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</si>
  <si>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</si>
  <si>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</si>
  <si>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</si>
  <si>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</si>
  <si>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</si>
  <si>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</si>
  <si>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</si>
  <si>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</si>
  <si>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</si>
  <si>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</si>
  <si>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易门县人民政府办公室关于印发《易门县非说收入预算管理办法（暂行）》，我校预计国有资产出租出借收入（小卖铺经营权租金）38万元和抽水房租金0.06万元，非税支出主要用于弥补办公经费不足用于支付校园零星修缮欠款。</t>
  </si>
  <si>
    <t>产出指标</t>
  </si>
  <si>
    <t>数量指标</t>
  </si>
  <si>
    <t>偿还欠款金额</t>
  </si>
  <si>
    <t>=</t>
  </si>
  <si>
    <t>120000</t>
  </si>
  <si>
    <t>元</t>
  </si>
  <si>
    <t>定量指标</t>
  </si>
  <si>
    <t>用以反映项目实施对欠款资金的偿还情况。</t>
  </si>
  <si>
    <t>质量指标</t>
  </si>
  <si>
    <t>验收合格率</t>
  </si>
  <si>
    <t>100</t>
  </si>
  <si>
    <t>%</t>
  </si>
  <si>
    <t>项目完成后验收合格的产出与实际产出的比率，用以反映和考核项目验收合格目标的实现程度。
验收合格率=验收合格项目个数/实际完成项目个数×100%</t>
  </si>
  <si>
    <t>时效指标</t>
  </si>
  <si>
    <t>欠款偿付及时率</t>
  </si>
  <si>
    <t>用以反映反映学校偿还债务的及时性。</t>
  </si>
  <si>
    <t>效益指标</t>
  </si>
  <si>
    <t>社会效益</t>
  </si>
  <si>
    <t>维护社会稳定</t>
  </si>
  <si>
    <t>有效</t>
  </si>
  <si>
    <t>定性指标</t>
  </si>
  <si>
    <t>用于反映欠款资金的清偿对维护社会稳定的效果。</t>
  </si>
  <si>
    <t>满意度指标</t>
  </si>
  <si>
    <t>服务对象满意度</t>
  </si>
  <si>
    <t>欠款单位满意度</t>
  </si>
  <si>
    <t>&gt;=</t>
  </si>
  <si>
    <t>90</t>
  </si>
  <si>
    <t>用以反映和考核服务对象对项目实施效果的满意程度。</t>
  </si>
  <si>
    <t>目标1:统筹安排中央补助资金和地方应分担资金，完善转移支付等制度，确保中等职业教育国家助学金落实到位。
目标2:及时拨付资金，确保学校正常运转和助学金按时发放。
目标3:健全中等职业学校经费预决算制度，加强资金的科学化精细化管理，确保资金使用规范、安全和有效。
目标4:确保每一位符合条件的学生及时足额领取到国家助学金。</t>
  </si>
  <si>
    <t>资助学生人数</t>
  </si>
  <si>
    <t>178</t>
  </si>
  <si>
    <t>人</t>
  </si>
  <si>
    <t>用以反映资助学生的流动情况。</t>
  </si>
  <si>
    <t>补助标准合规率</t>
  </si>
  <si>
    <t>用以放映助学金对中专学生就业的影响。</t>
  </si>
  <si>
    <t>资金发放及时率</t>
  </si>
  <si>
    <t>反映资金发放的及时情况。</t>
  </si>
  <si>
    <t>缓解学生家庭经济困难</t>
  </si>
  <si>
    <t>反映项目的实施对缓解学生家庭经济困难的效果。</t>
  </si>
  <si>
    <t>资助对象满意度</t>
  </si>
  <si>
    <t>95</t>
  </si>
  <si>
    <t>用以反映学生资助情况的满意度</t>
  </si>
  <si>
    <t>职业教育发展专项资金主要用于：1.校园门禁系统和监控设施项目，预算10万元。根据校园安全“三防”要求，现学校门禁无法使用，部分监控老化，为确保师生安全，急需解决。2.校园文化建设项目，预算15万元。主要是将党建与校园文化有机融合，通过宣传展板、绿化等呈现办学文化，进一步提升学校的办学影响力，为师生提供良好的学习环境。3.学校图书室建设，预算5万元。要用于学校图书室阅读环境改造、书架购置等设施建设。</t>
  </si>
  <si>
    <t>项目实施数量</t>
  </si>
  <si>
    <t>个</t>
  </si>
  <si>
    <t>反映学校开展图书室采购和技能大赛采购项目开展情况。</t>
  </si>
  <si>
    <t>竣工验收合格率</t>
  </si>
  <si>
    <t>反映图书室设备采购验收的情况。</t>
  </si>
  <si>
    <t>项目完工及时率</t>
  </si>
  <si>
    <t>80</t>
  </si>
  <si>
    <t>反映图书室设备采购项目是否在2025年12月31日前完工的具体情况。</t>
  </si>
  <si>
    <t>图书流通率</t>
  </si>
  <si>
    <t>60</t>
  </si>
  <si>
    <t>图书室的使用情况和读者的借阅活跃度。</t>
  </si>
  <si>
    <t>师生受益满意度</t>
  </si>
  <si>
    <t>调查师生中对设施建设或设施运行的满意度。
师生受益满意度=（调查人群中对设施建设或设施运行的人数/问卷调查人数）*100%</t>
  </si>
  <si>
    <t>1、安全保障：全年无安全责任事故，不出现大面积疫病情况。
2、服务满意度：种植、养殖成果满意度≥90%。
3、服务质量：有效弥补学校办公经费开支，满意度≥92%。。
3、可持续发展：建立科学化种植与养殖，追求绿色、生态效益。</t>
  </si>
  <si>
    <t>耗损率</t>
  </si>
  <si>
    <t>&lt;=</t>
  </si>
  <si>
    <t>反映全年实际耗损数量保障情况。</t>
  </si>
  <si>
    <t>工作任务完成进度</t>
  </si>
  <si>
    <t>按时100%完成 约束性 未完成比例＜10%扣2分，10%-20%扣5分，＞20%扣8分（基准分10分）</t>
  </si>
  <si>
    <t>不出现亏损情况</t>
  </si>
  <si>
    <t>盈利</t>
  </si>
  <si>
    <t>反映勤工俭学基地收益的改善情况。</t>
  </si>
  <si>
    <t>疫病</t>
  </si>
  <si>
    <t>不出现大面积疫病情况</t>
  </si>
  <si>
    <t>反映疫病发生的次数情况。</t>
  </si>
  <si>
    <t>学校对勤工俭学种植、养殖的满意度</t>
  </si>
  <si>
    <t>反映学校对勤工俭学种植、养殖的满意度情况。
学校满意度=较满意和满意的问卷数/问卷调查总数*100%</t>
  </si>
  <si>
    <t>一是根据易发改发关于易门职中改扩建（一期）项目可行性研究报告的批复，我校于开展改扩建工作，批复总投资为18589.08 万元，现已纳入易门县“十四五”易教育布局规划，列为易门县“十四五”规划重大项目。因申报地方政府专项债券，要求项目成熟度和可实施性高，加快前期工作经费到位，可提高项目成熟度，提高专债申报概率。目前已产生前期工作经费226.8万元，其中已安排支出25万元，根据前期工作经费已签订的合同计算欠款，因学校无力自筹该前期工作经费欠款，需县级资金201.8万元。二是为认真贯彻落实全国、全省职业教育大会精神，根据国家、省、市《关于推动现代职业教育高质量发展的意见》和《教育部等五部门关于印发职业学校办学条件达标工程方案的通知》精神，全面改善职业学校办学质量，提升办学形象。现校舍建筑面积19100平方米，差24000平方米指标为4900平方米，为完成办学条件达标。（1）新建综合楼。主要功能是教学与实训(包括多功能实训中心、理实一体化教室、校企共建实训室);行政与教研功能(包括行政办公区、教师教研中心、会议中心);公共服务与展示功能(包括图书阅览与信息资源中心、校史与成果展示馆、职业体验中心);学生服务与拓展功能(包括学生事务服务中心、创新创业空间、休闲与等候空间);特色与未来拓展功能(包括虚拟仿真实训基地、社会化培训与技能鉴定中心、绿色与智慧校园集成)。建筑面积5000平方米，5层，3200元/平方米(不含设备)，新建预算1600.00万元。（2）新建学生公寓。供640人住宿(含学生或校外培训人员)，占地面积700平方米，建筑面积2800平方米，4层,每层20间，每间住8人。3200元/平方米，新建预算896.00万元。（3）以上新建需拆除3栋建筑，建筑面积为3223平方米，400元/平方，拆除预算1289200元。3项合计预算2624.92万元。</t>
  </si>
  <si>
    <t>拆除重建面积</t>
  </si>
  <si>
    <t>9937</t>
  </si>
  <si>
    <t>平方米</t>
  </si>
  <si>
    <t>项目实施的实际产出，用以反映和考核项目产出数量目标的实现程度。</t>
  </si>
  <si>
    <t>改善办学条件</t>
  </si>
  <si>
    <t>明显改善</t>
  </si>
  <si>
    <t>评价改善办学条件达标工程的给学生提供良好的生活条件。</t>
  </si>
  <si>
    <t>生态效益</t>
  </si>
  <si>
    <t>环保处罚控制情况</t>
  </si>
  <si>
    <t>0</t>
  </si>
  <si>
    <t>起</t>
  </si>
  <si>
    <t>核项目建设期间是否严格按照《中华人民共和国环境保护法》、《中华人民共和国水土保持法》等环境保护相关要求执行，是否存在因对周边环境、卫生造成影响并被相关部门通报或处罚的情况。用以反映生态效益的目标是否实现</t>
  </si>
  <si>
    <t>师生满意度</t>
  </si>
  <si>
    <t>项目实施的实际产出，用以反映和考核项目产出数量目标的实现程度</t>
  </si>
  <si>
    <t>项目完成后验收合格的产出与实际产出的比率，用以反映和考核项目验收合格目标的实现程度。</t>
  </si>
  <si>
    <t>环保处罚控制博况</t>
  </si>
  <si>
    <t>根根据《玉溪市民政局玉溪市财政局关于提高城乡居民最低生活保障特困人员救助供养孤儿基本生活保障标准的通知》机关事业单位职工遗属生活补助经费年度内补助8人，按照县人力资源社会保障局工资福利股最新标准，每月需补助0.7019万元，年度内需测算8.4228万元；因历年遗属补助未发放，需补助4.3996万元。</t>
  </si>
  <si>
    <t>补助人数</t>
  </si>
  <si>
    <t>用以反映和考核项目补助人数目标的实现程度。</t>
  </si>
  <si>
    <t>补助发放及时率</t>
  </si>
  <si>
    <t>用以反映遗属补助是否按时发放。</t>
  </si>
  <si>
    <t>改善家庭生活情况</t>
  </si>
  <si>
    <t>用以反映死亡职工遗属的生活改善情况。</t>
  </si>
  <si>
    <t>补助人员及补助家庭满意度</t>
  </si>
  <si>
    <t>用以反映和考核补助人员对项目实施效果的满意程度。</t>
  </si>
  <si>
    <t>1、安全保障：全年抽检合格率100%，无安全责任事故，材料溯源覆盖率100%，学生营养达标率93%。
2、服务满意度：年度学生满意度及社会满意度≥92%。
3、服务质量：年度菜品更新率≥20%，每日荤素搭配≥4种组合。
3、可持续发展：绿色器具使用率≥90%，持续推进智慧功能升级。</t>
  </si>
  <si>
    <t>就餐保障人数</t>
  </si>
  <si>
    <t>285</t>
  </si>
  <si>
    <t>反映全年实际就餐人数保障情况。</t>
  </si>
  <si>
    <t>食品卫生合格率</t>
  </si>
  <si>
    <t>反映食品卫生合格的情况。
食品卫生合格率=抽检合格的食品数量/抽检总量*100%</t>
  </si>
  <si>
    <t>生活状况改善</t>
  </si>
  <si>
    <t>反映在校就餐人员生活状况的改善情况。</t>
  </si>
  <si>
    <t>安全事故发生数</t>
  </si>
  <si>
    <t>零事故</t>
  </si>
  <si>
    <t>反映发生安全事故的次数情况。</t>
  </si>
  <si>
    <t>学生满意度</t>
  </si>
  <si>
    <t>反映学生对食堂用餐服务的满意情况。
学生满意度=较满意和满意的问卷数/问卷调查总数*100%</t>
  </si>
  <si>
    <t>1.云南省财政厅 云南省教育厅 云南省人力资源和社会保障厅关于转发《中等职业学校免学费补助资金管理办法》的通知（云财教[二零一七]81号）。免学费的实施范围及对象：对中等职业学校全日制正式学籍一、二、三年级在校生中所有农村（含县镇）学生、城市涉农专业学生和家庭经济困难学生免除学费（艺术类相关表演专业学生除外）。建档立卡贫困户学生全部纳入免学费范围。中等职业学校经批准的，学费标准高于补助的部分，学校可以按规定继续向学生收取。实施标准：免学费标准按2000元／生／年的标准执行。
2.确保该项目资金按时、足额到位，并督促学校按规定使用免学费资金。明确免学费资金的支出范围，确保资金规范使用，督促学校加强管理，提高资金使用效益。
3.做好该项学生资助政策的宣传、咨询等工作。年终汇总上报学生资助工作执行情况，并组织实施相关的绩效评价。</t>
  </si>
  <si>
    <t>免学费补助人数</t>
  </si>
  <si>
    <t>602</t>
  </si>
  <si>
    <t>反映免学费补助的受助人数。</t>
  </si>
  <si>
    <t>用以反映免学费补助是否按照标准2000元/生补助。</t>
  </si>
  <si>
    <t>用以反映免学费补助的是否在年度内及时发放。</t>
  </si>
  <si>
    <t>高职毕业学生本科上线率</t>
  </si>
  <si>
    <t>30</t>
  </si>
  <si>
    <t>用以反映免学费补助的投入对学生成绩的影响力。</t>
  </si>
  <si>
    <t>受助对象满意度</t>
  </si>
  <si>
    <t>用以反映和考核受助学生对免学费补助的实施情况的满意度。</t>
  </si>
  <si>
    <t>年度内4名学生符合条件，按照生活补助300元/生，免住宿费160元/生，需补助0.1840万元；以前年度秋季少小民族考取专科6人，按照考取全日制普通专科学校奖励2000元/生，需补助1.2万元；以前年度2名少小民族生活补助未发0.03万元和2人完成学业补助0.1万元、1人考取专科0.2万元。以前年度补发1.53万元。因此，需县级资金1.714万元。</t>
  </si>
  <si>
    <t>用以反映年初预算单精准度</t>
  </si>
  <si>
    <t>反映通过本项目的开展，是否能按照预算文件执行。</t>
  </si>
  <si>
    <t>贫困山区少小民族入学率</t>
  </si>
  <si>
    <t>50</t>
  </si>
  <si>
    <t>反映通过本项目的开展，是否能有效贫困地区少小民族入学率。</t>
  </si>
  <si>
    <t>2026年11月</t>
  </si>
  <si>
    <t>用以反映补助是否发放及时。</t>
  </si>
  <si>
    <t>提高贫困山区受教育水平</t>
  </si>
  <si>
    <t>反映通过本项目的开展，是否能有效贫困地区少小民族各项教育指标基本达到当地教育发展水平。</t>
  </si>
  <si>
    <t>补助对象满意度</t>
  </si>
  <si>
    <t>用以反映和考核补助对象对项目实施效果的满意程度。</t>
  </si>
  <si>
    <t>1、安全保障：全年抽检合格率100%，无安全责任事故，材料溯源覆盖率100%
2、服务满意度：年度教师满意度及社会满意度≥90%。
3、服务质量：年度菜品更新率≥20%，每日荤素搭配≥5种组合。
3、可持续发展：绿色器具使用率≥90%，持续推进智慧功能升级。</t>
  </si>
  <si>
    <t>教职工满意度</t>
  </si>
  <si>
    <t>反映教职工对物业服务的满意情况。
教职工满意度=较满意和满意的问卷数/问卷调查总数*100%</t>
  </si>
  <si>
    <t>根据关于拨付“云南省（社区）”干部能力素质与学历提升行动计划”项目财政补助办学经费的通知，云南开放大学拨付给各教学点的补助金额按照选课学分*50/学分*52%*40%计算。主要用于成人教育学部购买教学设备和工作人员差旅费、办公费和培训费支出。</t>
  </si>
  <si>
    <t>慰问覆盖率</t>
  </si>
  <si>
    <t>次</t>
  </si>
  <si>
    <t>购买办公设备批次。</t>
  </si>
  <si>
    <t>资金使用合规性</t>
  </si>
  <si>
    <t>资金使用情况</t>
  </si>
  <si>
    <t>资金拨付及时率</t>
  </si>
  <si>
    <t>项目的资金拨付是否在年度内完成。</t>
  </si>
  <si>
    <t>经济效益</t>
  </si>
  <si>
    <t>政策知晓率</t>
  </si>
  <si>
    <t>反映慰问政策的宣传效果情况。</t>
  </si>
  <si>
    <t>受益对象满意度</t>
  </si>
  <si>
    <t>家长、学生满意情况</t>
  </si>
  <si>
    <t>根据易政办法 易门县人民政府办公室关于印发《易门县非说收入预算管理办法（暂行）》，我校预计收取750名学生住宿费12.00万元，非税支出主要用于支付办公费12.00万元。</t>
  </si>
  <si>
    <t>资金使用合规率</t>
  </si>
  <si>
    <t>用以反映偿还欠款资金的使用用途是否符合规定。</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</si>
  <si>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</si>
  <si>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</si>
  <si>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</si>
  <si>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</si>
  <si>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</si>
  <si>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</si>
  <si>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</si>
  <si>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</si>
  <si>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</si>
  <si>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</si>
  <si>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</si>
  <si>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</si>
  <si>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</si>
  <si>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</si>
  <si>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</si>
  <si>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勤工俭学采购</t>
  </si>
  <si>
    <t>批</t>
  </si>
  <si>
    <t>学生食堂采购</t>
  </si>
  <si>
    <t>文件柜</t>
  </si>
  <si>
    <t>组</t>
  </si>
  <si>
    <t>阅读室桌椅</t>
  </si>
  <si>
    <t>套</t>
  </si>
  <si>
    <t>打印机</t>
  </si>
  <si>
    <t>图书室监控设备</t>
  </si>
  <si>
    <t>摄像机</t>
  </si>
  <si>
    <t>相机</t>
  </si>
  <si>
    <t>教师办公桌</t>
  </si>
  <si>
    <t>图书架</t>
  </si>
  <si>
    <t>校园监控（录像机显示屏存储硬盘摄像头）</t>
  </si>
  <si>
    <t>便携式计算机</t>
  </si>
  <si>
    <t>台</t>
  </si>
  <si>
    <t>台式计算机</t>
  </si>
  <si>
    <t>图书室阅读设施（自助换书机安全防护门）</t>
  </si>
  <si>
    <t>移动硬盘</t>
  </si>
  <si>
    <t>教师食堂采购</t>
  </si>
  <si>
    <t>柯尼卡美能达bizhub205i（A3黑白打印）</t>
  </si>
  <si>
    <t>精伦iDR210二三代身份证读卡器</t>
  </si>
  <si>
    <t>公务车保险</t>
  </si>
  <si>
    <t>公务车维修</t>
  </si>
  <si>
    <t>公务车加油</t>
  </si>
  <si>
    <t>打印复印纸</t>
  </si>
  <si>
    <t>课桌椅采购</t>
  </si>
  <si>
    <t>门禁系统</t>
  </si>
  <si>
    <t>预算08表</t>
  </si>
  <si>
    <t>2026年部门政府购买服务预算表</t>
  </si>
  <si>
    <t>政府购买服务项目</t>
  </si>
  <si>
    <t>政府购买服务目录</t>
  </si>
  <si>
    <t>政府购买服务指导性目录代码</t>
  </si>
  <si>
    <t>备注：2026年我单位无政府购买服务预算，因此本表无数据。</t>
  </si>
  <si>
    <t>预算09-1表</t>
  </si>
  <si>
    <t>2026年对下转移支付预算表</t>
  </si>
  <si>
    <t>单位名称（项目）</t>
  </si>
  <si>
    <t>地区</t>
  </si>
  <si>
    <t>龙泉街道</t>
  </si>
  <si>
    <t>六街街道</t>
  </si>
  <si>
    <t>绿汁镇</t>
  </si>
  <si>
    <t>铜厂乡</t>
  </si>
  <si>
    <t>十街乡</t>
  </si>
  <si>
    <t>小街乡</t>
  </si>
  <si>
    <t>浦贝乡</t>
  </si>
  <si>
    <t>14</t>
  </si>
  <si>
    <t>备注：2026年我单位无对下转移支付预算，因此本表无数据。</t>
  </si>
  <si>
    <t>预算09-2表</t>
  </si>
  <si>
    <t>2026年对下转移支付绩效目标表</t>
  </si>
  <si>
    <t>备注：2026年我单位无对下转移支付绩效目标，因此本表无数据。</t>
  </si>
  <si>
    <t>预算10表</t>
  </si>
  <si>
    <t>2026年新增资产配置表</t>
  </si>
  <si>
    <t>资产类别</t>
  </si>
  <si>
    <t>资产分类代码.名称</t>
  </si>
  <si>
    <t>资产名称</t>
  </si>
  <si>
    <t>财政部门批复数（元）</t>
  </si>
  <si>
    <t>单价</t>
  </si>
  <si>
    <t>金额</t>
  </si>
  <si>
    <t>A02 设备</t>
  </si>
  <si>
    <t>A02021001 A3黑白打印机</t>
  </si>
  <si>
    <t>A02029900 其他办公设备</t>
  </si>
  <si>
    <t>安全防护门</t>
  </si>
  <si>
    <t>A02010108 便携式计算机</t>
  </si>
  <si>
    <t>便携式教师电脑</t>
  </si>
  <si>
    <t>A02091107 视频监控设备</t>
  </si>
  <si>
    <t>监控摄像头</t>
  </si>
  <si>
    <t>A02091402 硬盘播出设备</t>
  </si>
  <si>
    <t>学校监控录像机硬盘</t>
  </si>
  <si>
    <t>A05 家具和用品</t>
  </si>
  <si>
    <t>A05010203 教学、实验用桌</t>
  </si>
  <si>
    <t>A02091102 通用摄像机</t>
  </si>
  <si>
    <t>A02010105 台式计算机</t>
  </si>
  <si>
    <t>教师台式计算机</t>
  </si>
  <si>
    <t>A02021104 液晶显示器</t>
  </si>
  <si>
    <t>A05010201 办公桌</t>
  </si>
  <si>
    <t>A02021003 A4黑白打印机</t>
  </si>
  <si>
    <t>A4黑白打印机</t>
  </si>
  <si>
    <t>A05010502 文件柜</t>
  </si>
  <si>
    <t>A02020501 数字照相机</t>
  </si>
  <si>
    <t>单反相机（含镜头）</t>
  </si>
  <si>
    <t>A02010508 移动存储设备</t>
  </si>
  <si>
    <t>A02091101 录像机</t>
  </si>
  <si>
    <t>学校监控录像机</t>
  </si>
  <si>
    <t>A02019900 其他信息化设备</t>
  </si>
  <si>
    <t>A05010699 其他架类</t>
  </si>
  <si>
    <t>A02021099 其他打印机</t>
  </si>
  <si>
    <t>A02049900 其他图书档案设备</t>
  </si>
  <si>
    <t>自助换书机</t>
  </si>
  <si>
    <t>预算11表</t>
  </si>
  <si>
    <t>2026年上级补助项目支出预算表</t>
  </si>
  <si>
    <t>上级补助</t>
  </si>
  <si>
    <t>备注：2026年我单位无上级补助项目支出，因此本表无数据。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</si>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</sst>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0" fillId="0" borderId="0" xfId="0" applyFont="1" applyAlignment="1">
      <alignmen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6" fontId="2" fillId="0" borderId="1" xfId="51" applyNumberFormat="1" applyFont="1" applyBorder="1" applyAlignment="1">
      <alignment horizontal="right" vertical="center" wrapText="1"/>
    </xf>
    <xf numFmtId="49" fontId="2" fillId="0" borderId="1" xfId="50" applyNumberFormat="1" applyFont="1" applyBorder="1" applyAlignment="1">
      <alignment horizontal="left" vertical="center" wrapTex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185185185185" defaultRowHeight="15" customHeight="1" outlineLevelCol="3"/>
  <cols>
    <col min="1" max="4" width="35.712962962963" customWidth="1"/>
  </cols>
  <sheetData>
    <row r="1" ht="18.75" customHeight="1" spans="1:4">
      <c r="A1" s="1"/>
      <c r="B1" s="1"/>
      <c r="C1" s="1"/>
      <c r="D1" s="5" t="s">
        <v>0</v>
      </c>
    </row>
    <row r="2" ht="45" customHeight="1" spans="1:4">
      <c r="A2" s="3" t="s">
        <v>1</v>
      </c>
      <c r="B2" s="3"/>
      <c r="C2" s="3"/>
      <c r="D2" s="3"/>
    </row>
    <row r="3" ht="18.75" customHeight="1" spans="1:4">
      <c r="A3" s="4" t="str">
        <f>"单位名称："&amp;"易门县职业高级中学"</f>
        <v>单位名称：易门县职业高级中学</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19882693.31</v>
      </c>
      <c r="C7" s="14" t="str">
        <f>"一"&amp;"、"&amp;"教育支出"</f>
        <v>一、教育支出</v>
      </c>
      <c r="D7" s="16">
        <v>16591451.26</v>
      </c>
    </row>
    <row r="8" ht="22.5" customHeight="1" spans="1:4">
      <c r="A8" s="14" t="s">
        <v>9</v>
      </c>
      <c r="B8" s="16">
        <v>7000000</v>
      </c>
      <c r="C8" s="14" t="str">
        <f>"二"&amp;"、"&amp;"社会保障和就业支出"</f>
        <v>二、社会保障和就业支出</v>
      </c>
      <c r="D8" s="16">
        <v>1876667.2</v>
      </c>
    </row>
    <row r="9" ht="22.5" customHeight="1" spans="1:4">
      <c r="A9" s="14" t="s">
        <v>10</v>
      </c>
      <c r="B9" s="16"/>
      <c r="C9" s="14" t="str">
        <f>"三"&amp;"、"&amp;"卫生健康支出"</f>
        <v>三、卫生健康支出</v>
      </c>
      <c r="D9" s="16">
        <v>1577086.85</v>
      </c>
    </row>
    <row r="10" ht="22.5" customHeight="1" spans="1:4">
      <c r="A10" s="14" t="s">
        <v>11</v>
      </c>
      <c r="B10" s="16">
        <v>120000</v>
      </c>
      <c r="C10" s="14" t="str">
        <f>"四"&amp;"、"&amp;"城乡社区支出"</f>
        <v>四、城乡社区支出</v>
      </c>
      <c r="D10" s="16">
        <v>7000000</v>
      </c>
    </row>
    <row r="11" ht="22.5" customHeight="1" spans="1:4">
      <c r="A11" s="14" t="s">
        <v>12</v>
      </c>
      <c r="B11" s="16">
        <v>1493000</v>
      </c>
      <c r="C11" s="14" t="str">
        <f>"五"&amp;"、"&amp;"住房保障支出"</f>
        <v>五、住房保障支出</v>
      </c>
      <c r="D11" s="16">
        <v>1450488</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v>1493000</v>
      </c>
      <c r="C16" s="69"/>
      <c r="D16" s="16"/>
    </row>
    <row r="17" ht="22.5" customHeight="1" spans="1:4">
      <c r="A17" s="66"/>
      <c r="B17" s="16"/>
      <c r="C17" s="69"/>
      <c r="D17" s="16"/>
    </row>
    <row r="18" ht="22.5" customHeight="1" spans="1:4">
      <c r="A18" s="67" t="s">
        <v>18</v>
      </c>
      <c r="B18" s="68">
        <v>28495693.31</v>
      </c>
      <c r="C18" s="69" t="s">
        <v>19</v>
      </c>
      <c r="D18" s="68">
        <v>28495693.31</v>
      </c>
    </row>
    <row r="19" ht="22.5" customHeight="1" spans="1:4">
      <c r="A19" s="75" t="s">
        <v>20</v>
      </c>
      <c r="B19" s="16"/>
      <c r="C19" s="76" t="s">
        <v>21</v>
      </c>
      <c r="D19" s="47"/>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28495693.31</v>
      </c>
      <c r="C22" s="69" t="s">
        <v>26</v>
      </c>
      <c r="D22" s="68">
        <v>28495693.31</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fitToHeight="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 sqref="A1"/>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39" t="s">
        <v>396</v>
      </c>
    </row>
    <row r="2" ht="37.5" customHeight="1" spans="1:6">
      <c r="A2" s="3" t="s">
        <v>397</v>
      </c>
      <c r="B2" s="3"/>
      <c r="C2" s="3"/>
      <c r="D2" s="3"/>
      <c r="E2" s="3"/>
      <c r="F2" s="3"/>
    </row>
    <row r="3" ht="18.75" customHeight="1" spans="1:6">
      <c r="A3" s="40" t="str">
        <f>"单位名称："&amp;"易门县职业高级中学"</f>
        <v>单位名称：易门县职业高级中学</v>
      </c>
      <c r="B3" s="40"/>
      <c r="C3" s="40"/>
      <c r="D3" s="41"/>
      <c r="E3" s="41"/>
      <c r="F3" s="42" t="s">
        <v>29</v>
      </c>
    </row>
    <row r="4" ht="18.75" customHeight="1" spans="1:6">
      <c r="A4" s="12" t="s">
        <v>140</v>
      </c>
      <c r="B4" s="12" t="s">
        <v>59</v>
      </c>
      <c r="C4" s="12" t="s">
        <v>60</v>
      </c>
      <c r="D4" s="43" t="s">
        <v>398</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t="s">
        <v>56</v>
      </c>
      <c r="B7" s="15" t="s">
        <v>97</v>
      </c>
      <c r="C7" s="15" t="s">
        <v>98</v>
      </c>
      <c r="D7" s="16">
        <v>7000000</v>
      </c>
      <c r="E7" s="16"/>
      <c r="F7" s="16">
        <v>7000000</v>
      </c>
    </row>
    <row r="8" ht="20.25" customHeight="1" spans="1:6">
      <c r="A8" s="15" t="s">
        <v>56</v>
      </c>
      <c r="B8" s="44" t="s">
        <v>99</v>
      </c>
      <c r="C8" s="44" t="s">
        <v>100</v>
      </c>
      <c r="D8" s="16">
        <v>7000000</v>
      </c>
      <c r="E8" s="16"/>
      <c r="F8" s="16">
        <v>7000000</v>
      </c>
    </row>
    <row r="9" ht="20.25" customHeight="1" spans="1:6">
      <c r="A9" s="15" t="s">
        <v>56</v>
      </c>
      <c r="B9" s="45" t="s">
        <v>101</v>
      </c>
      <c r="C9" s="45" t="s">
        <v>102</v>
      </c>
      <c r="D9" s="16">
        <v>7000000</v>
      </c>
      <c r="E9" s="16"/>
      <c r="F9" s="16">
        <v>7000000</v>
      </c>
    </row>
    <row r="10" ht="20.25" customHeight="1" spans="1:6">
      <c r="A10" s="46" t="s">
        <v>111</v>
      </c>
      <c r="B10" s="46"/>
      <c r="C10" s="46"/>
      <c r="D10" s="47">
        <v>7000000</v>
      </c>
      <c r="E10" s="47"/>
      <c r="F10" s="47">
        <v>7000000</v>
      </c>
    </row>
  </sheetData>
  <mergeCells count="7">
    <mergeCell ref="A2:F2"/>
    <mergeCell ref="A3:C3"/>
    <mergeCell ref="D4:F4"/>
    <mergeCell ref="A10:C10"/>
    <mergeCell ref="A4:A5"/>
    <mergeCell ref="B4:B5"/>
    <mergeCell ref="C4:C5"/>
  </mergeCells>
  <pageMargins left="0.75" right="0.75" top="1" bottom="1" header="0.5" footer="0.5"/>
  <pageSetup paperSize="1" scale="89"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8"/>
  <sheetViews>
    <sheetView showZeros="0" zoomScale="85" zoomScaleNormal="85" topLeftCell="A31" workbookViewId="0">
      <selection activeCell="B46" sqref="B46"/>
    </sheetView>
  </sheetViews>
  <sheetFormatPr defaultColWidth="8.85185185185185" defaultRowHeight="15" customHeight="1"/>
  <cols>
    <col min="1" max="1" width="26.1111111111111" customWidth="1"/>
    <col min="2" max="2" width="23.6574074074074" customWidth="1"/>
    <col min="3" max="3" width="25.0925925925926" customWidth="1"/>
    <col min="4" max="4" width="11.4166666666667" customWidth="1"/>
    <col min="5" max="5" width="11.3703703703704" customWidth="1"/>
    <col min="6" max="6" width="12.6759259259259" customWidth="1"/>
    <col min="7" max="7" width="13.1944444444444" customWidth="1"/>
    <col min="8" max="10" width="13.0648148148148" customWidth="1"/>
    <col min="11" max="11" width="12.6666666666667" customWidth="1"/>
    <col min="12" max="16" width="12.8055555555556" customWidth="1"/>
    <col min="17" max="17" width="16.2777777777778" customWidth="1"/>
  </cols>
  <sheetData>
    <row r="1" customHeight="1" spans="1:17">
      <c r="A1" s="33"/>
      <c r="B1" s="33"/>
      <c r="C1" s="33"/>
      <c r="D1" s="33"/>
      <c r="E1" s="33"/>
      <c r="F1" s="33"/>
      <c r="G1" s="33"/>
      <c r="H1" s="33"/>
      <c r="I1" s="33"/>
      <c r="J1" s="33"/>
      <c r="K1" s="33"/>
      <c r="L1" s="33"/>
      <c r="M1" s="33"/>
      <c r="N1" s="33"/>
      <c r="O1" s="33"/>
      <c r="P1" s="33"/>
      <c r="Q1" s="19" t="s">
        <v>399</v>
      </c>
    </row>
    <row r="2" ht="45" customHeight="1" spans="1:17">
      <c r="A2" s="28" t="s">
        <v>400</v>
      </c>
      <c r="B2" s="28"/>
      <c r="C2" s="28"/>
      <c r="D2" s="28"/>
      <c r="E2" s="28"/>
      <c r="F2" s="28"/>
      <c r="G2" s="28"/>
      <c r="H2" s="28"/>
      <c r="I2" s="28"/>
      <c r="J2" s="28"/>
      <c r="K2" s="28"/>
      <c r="L2" s="28"/>
      <c r="M2" s="28"/>
      <c r="N2" s="34"/>
      <c r="O2" s="34"/>
      <c r="P2" s="34"/>
      <c r="Q2" s="34"/>
    </row>
    <row r="3" ht="20.25" customHeight="1" spans="1:17">
      <c r="A3" s="18" t="str">
        <f>"单位名称："&amp;"易门县职业高级中学"</f>
        <v>单位名称：易门县职业高级中学</v>
      </c>
      <c r="B3" s="18"/>
      <c r="C3" s="18"/>
      <c r="D3" s="18"/>
      <c r="E3" s="18"/>
      <c r="F3" s="18"/>
      <c r="G3" s="18"/>
      <c r="H3" s="18"/>
      <c r="I3" s="18"/>
      <c r="J3" s="18"/>
      <c r="K3" s="18"/>
      <c r="L3" s="18"/>
      <c r="M3" s="18"/>
      <c r="N3" s="18"/>
      <c r="O3" s="18"/>
      <c r="P3" s="18"/>
      <c r="Q3" s="19" t="s">
        <v>29</v>
      </c>
    </row>
    <row r="4" ht="20.25" customHeight="1" spans="1:17">
      <c r="A4" s="21" t="s">
        <v>401</v>
      </c>
      <c r="B4" s="21" t="s">
        <v>402</v>
      </c>
      <c r="C4" s="21" t="s">
        <v>403</v>
      </c>
      <c r="D4" s="21" t="s">
        <v>404</v>
      </c>
      <c r="E4" s="21" t="s">
        <v>405</v>
      </c>
      <c r="F4" s="21" t="s">
        <v>406</v>
      </c>
      <c r="G4" s="21" t="s">
        <v>147</v>
      </c>
      <c r="H4" s="21"/>
      <c r="I4" s="21"/>
      <c r="J4" s="21"/>
      <c r="K4" s="21"/>
      <c r="L4" s="21"/>
      <c r="M4" s="21"/>
      <c r="N4" s="21"/>
      <c r="O4" s="21"/>
      <c r="P4" s="21"/>
      <c r="Q4" s="21"/>
    </row>
    <row r="5" ht="20.25" customHeight="1" spans="1:17">
      <c r="A5" s="21" t="s">
        <v>407</v>
      </c>
      <c r="B5" s="21" t="s">
        <v>402</v>
      </c>
      <c r="C5" s="21" t="s">
        <v>403</v>
      </c>
      <c r="D5" s="21" t="s">
        <v>404</v>
      </c>
      <c r="E5" s="21" t="s">
        <v>405</v>
      </c>
      <c r="F5" s="21" t="s">
        <v>406</v>
      </c>
      <c r="G5" s="21" t="s">
        <v>32</v>
      </c>
      <c r="H5" s="21" t="s">
        <v>35</v>
      </c>
      <c r="I5" s="21" t="s">
        <v>408</v>
      </c>
      <c r="J5" s="21" t="s">
        <v>409</v>
      </c>
      <c r="K5" s="21" t="s">
        <v>38</v>
      </c>
      <c r="L5" s="21" t="s">
        <v>410</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5" t="s">
        <v>43</v>
      </c>
      <c r="P6" s="35" t="s">
        <v>44</v>
      </c>
      <c r="Q6" s="35" t="s">
        <v>45</v>
      </c>
    </row>
    <row r="7" ht="31"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31" customHeight="1" spans="1:17">
      <c r="A8" s="36" t="s">
        <v>212</v>
      </c>
      <c r="B8" s="22"/>
      <c r="C8" s="22"/>
      <c r="D8" s="37"/>
      <c r="E8" s="37"/>
      <c r="F8" s="37">
        <v>5000</v>
      </c>
      <c r="G8" s="37">
        <v>5000</v>
      </c>
      <c r="H8" s="37"/>
      <c r="I8" s="37"/>
      <c r="J8" s="32"/>
      <c r="K8" s="32"/>
      <c r="L8" s="37">
        <v>5000</v>
      </c>
      <c r="M8" s="37"/>
      <c r="N8" s="37"/>
      <c r="O8" s="37"/>
      <c r="P8" s="37"/>
      <c r="Q8" s="37">
        <v>5000</v>
      </c>
    </row>
    <row r="9" ht="25" customHeight="1" spans="1:17">
      <c r="A9" s="22"/>
      <c r="B9" s="22" t="s">
        <v>411</v>
      </c>
      <c r="C9" s="22" t="str">
        <f>"A02000000"&amp;"  "&amp;"设备"</f>
        <v>A02000000  设备</v>
      </c>
      <c r="D9" s="38" t="s">
        <v>412</v>
      </c>
      <c r="E9" s="23">
        <v>1</v>
      </c>
      <c r="F9" s="37">
        <v>5000</v>
      </c>
      <c r="G9" s="37">
        <v>5000</v>
      </c>
      <c r="H9" s="32"/>
      <c r="I9" s="32"/>
      <c r="J9" s="32"/>
      <c r="K9" s="32"/>
      <c r="L9" s="37">
        <v>5000</v>
      </c>
      <c r="M9" s="37"/>
      <c r="N9" s="37"/>
      <c r="O9" s="37"/>
      <c r="P9" s="37"/>
      <c r="Q9" s="37">
        <v>5000</v>
      </c>
    </row>
    <row r="10" ht="31" customHeight="1" spans="1:17">
      <c r="A10" s="36" t="s">
        <v>214</v>
      </c>
      <c r="B10" s="22"/>
      <c r="C10" s="22"/>
      <c r="D10" s="22"/>
      <c r="E10" s="22"/>
      <c r="F10" s="37">
        <v>846000</v>
      </c>
      <c r="G10" s="37">
        <v>846000</v>
      </c>
      <c r="H10" s="37"/>
      <c r="I10" s="37"/>
      <c r="J10" s="32"/>
      <c r="K10" s="32"/>
      <c r="L10" s="37">
        <v>846000</v>
      </c>
      <c r="M10" s="37"/>
      <c r="N10" s="37"/>
      <c r="O10" s="37"/>
      <c r="P10" s="37"/>
      <c r="Q10" s="37">
        <v>846000</v>
      </c>
    </row>
    <row r="11" ht="25" customHeight="1" spans="1:17">
      <c r="A11" s="22"/>
      <c r="B11" s="22" t="s">
        <v>413</v>
      </c>
      <c r="C11" s="22" t="str">
        <f>"C23130000"&amp;"  "&amp;"批发服务"</f>
        <v>C23130000  批发服务</v>
      </c>
      <c r="D11" s="38" t="s">
        <v>412</v>
      </c>
      <c r="E11" s="23">
        <v>1</v>
      </c>
      <c r="F11" s="37">
        <v>846000</v>
      </c>
      <c r="G11" s="37">
        <v>846000</v>
      </c>
      <c r="H11" s="32"/>
      <c r="I11" s="32"/>
      <c r="J11" s="32"/>
      <c r="K11" s="32"/>
      <c r="L11" s="37">
        <v>846000</v>
      </c>
      <c r="M11" s="37"/>
      <c r="N11" s="37"/>
      <c r="O11" s="37"/>
      <c r="P11" s="37"/>
      <c r="Q11" s="37">
        <v>846000</v>
      </c>
    </row>
    <row r="12" ht="31" customHeight="1" spans="1:17">
      <c r="A12" s="36" t="s">
        <v>226</v>
      </c>
      <c r="B12" s="22"/>
      <c r="C12" s="22"/>
      <c r="D12" s="22"/>
      <c r="E12" s="22"/>
      <c r="F12" s="37">
        <v>388500</v>
      </c>
      <c r="G12" s="37"/>
      <c r="H12" s="37"/>
      <c r="I12" s="37"/>
      <c r="J12" s="32"/>
      <c r="K12" s="32"/>
      <c r="L12" s="37"/>
      <c r="M12" s="37"/>
      <c r="N12" s="37"/>
      <c r="O12" s="37"/>
      <c r="P12" s="37"/>
      <c r="Q12" s="37"/>
    </row>
    <row r="13" ht="25" customHeight="1" spans="1:17">
      <c r="A13" s="22"/>
      <c r="B13" s="22" t="s">
        <v>414</v>
      </c>
      <c r="C13" s="22" t="str">
        <f>"A05010502"&amp;"  "&amp;"文件柜"</f>
        <v>A05010502  文件柜</v>
      </c>
      <c r="D13" s="38" t="s">
        <v>415</v>
      </c>
      <c r="E13" s="23">
        <v>10</v>
      </c>
      <c r="F13" s="37">
        <v>10000</v>
      </c>
      <c r="G13" s="37"/>
      <c r="H13" s="32"/>
      <c r="I13" s="32"/>
      <c r="J13" s="32"/>
      <c r="K13" s="32"/>
      <c r="L13" s="37"/>
      <c r="M13" s="37"/>
      <c r="N13" s="37"/>
      <c r="O13" s="37"/>
      <c r="P13" s="37"/>
      <c r="Q13" s="37"/>
    </row>
    <row r="14" ht="25" customHeight="1" spans="1:17">
      <c r="A14" s="22"/>
      <c r="B14" s="22" t="s">
        <v>416</v>
      </c>
      <c r="C14" s="22" t="str">
        <f>"A05010000"&amp;"  "&amp;"家具"</f>
        <v>A05010000  家具</v>
      </c>
      <c r="D14" s="38" t="s">
        <v>417</v>
      </c>
      <c r="E14" s="23">
        <v>10</v>
      </c>
      <c r="F14" s="37">
        <v>10000</v>
      </c>
      <c r="G14" s="37"/>
      <c r="H14" s="32"/>
      <c r="I14" s="32"/>
      <c r="J14" s="32"/>
      <c r="K14" s="32"/>
      <c r="L14" s="37"/>
      <c r="M14" s="37"/>
      <c r="N14" s="37"/>
      <c r="O14" s="37"/>
      <c r="P14" s="37"/>
      <c r="Q14" s="37"/>
    </row>
    <row r="15" ht="25" customHeight="1" spans="1:17">
      <c r="A15" s="22"/>
      <c r="B15" s="22" t="s">
        <v>418</v>
      </c>
      <c r="C15" s="22" t="str">
        <f>"A02021000"&amp;"  "&amp;"打印机"</f>
        <v>A02021000  打印机</v>
      </c>
      <c r="D15" s="38" t="s">
        <v>412</v>
      </c>
      <c r="E15" s="23">
        <v>1</v>
      </c>
      <c r="F15" s="37">
        <v>6500</v>
      </c>
      <c r="G15" s="37"/>
      <c r="H15" s="32"/>
      <c r="I15" s="32"/>
      <c r="J15" s="32"/>
      <c r="K15" s="32"/>
      <c r="L15" s="37"/>
      <c r="M15" s="37"/>
      <c r="N15" s="37"/>
      <c r="O15" s="37"/>
      <c r="P15" s="37"/>
      <c r="Q15" s="37"/>
    </row>
    <row r="16" ht="25" customHeight="1" spans="1:17">
      <c r="A16" s="22"/>
      <c r="B16" s="22" t="s">
        <v>419</v>
      </c>
      <c r="C16" s="22" t="str">
        <f>"A02010000"&amp;"  "&amp;"信息化设备"</f>
        <v>A02010000  信息化设备</v>
      </c>
      <c r="D16" s="38" t="s">
        <v>417</v>
      </c>
      <c r="E16" s="23">
        <v>6</v>
      </c>
      <c r="F16" s="37">
        <v>6000</v>
      </c>
      <c r="G16" s="37"/>
      <c r="H16" s="32"/>
      <c r="I16" s="32"/>
      <c r="J16" s="32"/>
      <c r="K16" s="32"/>
      <c r="L16" s="37"/>
      <c r="M16" s="37"/>
      <c r="N16" s="37"/>
      <c r="O16" s="37"/>
      <c r="P16" s="37"/>
      <c r="Q16" s="37"/>
    </row>
    <row r="17" ht="25" customHeight="1" spans="1:17">
      <c r="A17" s="22"/>
      <c r="B17" s="22" t="s">
        <v>420</v>
      </c>
      <c r="C17" s="22" t="str">
        <f>"A02090000"&amp;"  "&amp;"广播、电视、电影设备"</f>
        <v>A02090000  广播、电视、电影设备</v>
      </c>
      <c r="D17" s="38" t="s">
        <v>417</v>
      </c>
      <c r="E17" s="23">
        <v>1</v>
      </c>
      <c r="F17" s="37">
        <v>20000</v>
      </c>
      <c r="G17" s="37"/>
      <c r="H17" s="32"/>
      <c r="I17" s="32"/>
      <c r="J17" s="32"/>
      <c r="K17" s="32"/>
      <c r="L17" s="37"/>
      <c r="M17" s="37"/>
      <c r="N17" s="37"/>
      <c r="O17" s="37"/>
      <c r="P17" s="37"/>
      <c r="Q17" s="37"/>
    </row>
    <row r="18" ht="25" customHeight="1" spans="1:17">
      <c r="A18" s="22"/>
      <c r="B18" s="22" t="s">
        <v>421</v>
      </c>
      <c r="C18" s="22" t="str">
        <f>"A02020500"&amp;"  "&amp;"照相机及器材"</f>
        <v>A02020500  照相机及器材</v>
      </c>
      <c r="D18" s="38" t="s">
        <v>412</v>
      </c>
      <c r="E18" s="23">
        <v>1</v>
      </c>
      <c r="F18" s="37">
        <v>25000</v>
      </c>
      <c r="G18" s="37"/>
      <c r="H18" s="32"/>
      <c r="I18" s="32"/>
      <c r="J18" s="32"/>
      <c r="K18" s="32"/>
      <c r="L18" s="37"/>
      <c r="M18" s="37"/>
      <c r="N18" s="37"/>
      <c r="O18" s="37"/>
      <c r="P18" s="37"/>
      <c r="Q18" s="37"/>
    </row>
    <row r="19" ht="25" customHeight="1" spans="1:17">
      <c r="A19" s="22"/>
      <c r="B19" s="22" t="s">
        <v>422</v>
      </c>
      <c r="C19" s="22" t="str">
        <f>"A05010000"&amp;"  "&amp;"家具"</f>
        <v>A05010000  家具</v>
      </c>
      <c r="D19" s="38" t="s">
        <v>417</v>
      </c>
      <c r="E19" s="23">
        <v>4</v>
      </c>
      <c r="F19" s="37">
        <v>4000</v>
      </c>
      <c r="G19" s="37"/>
      <c r="H19" s="32"/>
      <c r="I19" s="32"/>
      <c r="J19" s="32"/>
      <c r="K19" s="32"/>
      <c r="L19" s="37"/>
      <c r="M19" s="37"/>
      <c r="N19" s="37"/>
      <c r="O19" s="37"/>
      <c r="P19" s="37"/>
      <c r="Q19" s="37"/>
    </row>
    <row r="20" ht="25" customHeight="1" spans="1:17">
      <c r="A20" s="22"/>
      <c r="B20" s="22" t="s">
        <v>423</v>
      </c>
      <c r="C20" s="22" t="str">
        <f>"A05010600"&amp;"  "&amp;"架类"</f>
        <v>A05010600  架类</v>
      </c>
      <c r="D20" s="38" t="s">
        <v>415</v>
      </c>
      <c r="E20" s="23">
        <v>20</v>
      </c>
      <c r="F20" s="37">
        <v>20000</v>
      </c>
      <c r="G20" s="37"/>
      <c r="H20" s="32"/>
      <c r="I20" s="32"/>
      <c r="J20" s="32"/>
      <c r="K20" s="32"/>
      <c r="L20" s="37"/>
      <c r="M20" s="37"/>
      <c r="N20" s="37"/>
      <c r="O20" s="37"/>
      <c r="P20" s="37"/>
      <c r="Q20" s="37"/>
    </row>
    <row r="21" ht="31" customHeight="1" spans="1:17">
      <c r="A21" s="22"/>
      <c r="B21" s="22" t="s">
        <v>424</v>
      </c>
      <c r="C21" s="22" t="str">
        <f>"A02010000"&amp;"  "&amp;"信息化设备"</f>
        <v>A02010000  信息化设备</v>
      </c>
      <c r="D21" s="38" t="s">
        <v>412</v>
      </c>
      <c r="E21" s="23">
        <v>1</v>
      </c>
      <c r="F21" s="37">
        <v>59000</v>
      </c>
      <c r="G21" s="37"/>
      <c r="H21" s="32"/>
      <c r="I21" s="32"/>
      <c r="J21" s="32"/>
      <c r="K21" s="32"/>
      <c r="L21" s="37"/>
      <c r="M21" s="37"/>
      <c r="N21" s="37"/>
      <c r="O21" s="37"/>
      <c r="P21" s="37"/>
      <c r="Q21" s="37"/>
    </row>
    <row r="22" ht="25" customHeight="1" spans="1:17">
      <c r="A22" s="22"/>
      <c r="B22" s="22" t="s">
        <v>425</v>
      </c>
      <c r="C22" s="22" t="str">
        <f>"A02010108"&amp;"  "&amp;"便携式计算机"</f>
        <v>A02010108  便携式计算机</v>
      </c>
      <c r="D22" s="38" t="s">
        <v>426</v>
      </c>
      <c r="E22" s="23">
        <v>5</v>
      </c>
      <c r="F22" s="37">
        <v>45000</v>
      </c>
      <c r="G22" s="37"/>
      <c r="H22" s="32"/>
      <c r="I22" s="32"/>
      <c r="J22" s="32"/>
      <c r="K22" s="32"/>
      <c r="L22" s="37"/>
      <c r="M22" s="37"/>
      <c r="N22" s="37"/>
      <c r="O22" s="37"/>
      <c r="P22" s="37"/>
      <c r="Q22" s="37"/>
    </row>
    <row r="23" ht="25" customHeight="1" spans="1:17">
      <c r="A23" s="22"/>
      <c r="B23" s="22" t="s">
        <v>427</v>
      </c>
      <c r="C23" s="22" t="str">
        <f>"A02010100"&amp;"  "&amp;"计算机"</f>
        <v>A02010100  计算机</v>
      </c>
      <c r="D23" s="38" t="s">
        <v>426</v>
      </c>
      <c r="E23" s="23">
        <v>16</v>
      </c>
      <c r="F23" s="37">
        <v>96000</v>
      </c>
      <c r="G23" s="37"/>
      <c r="H23" s="32"/>
      <c r="I23" s="32"/>
      <c r="J23" s="32"/>
      <c r="K23" s="32"/>
      <c r="L23" s="37"/>
      <c r="M23" s="37"/>
      <c r="N23" s="37"/>
      <c r="O23" s="37"/>
      <c r="P23" s="37"/>
      <c r="Q23" s="37"/>
    </row>
    <row r="24" ht="31" customHeight="1" spans="1:17">
      <c r="A24" s="22"/>
      <c r="B24" s="22" t="s">
        <v>428</v>
      </c>
      <c r="C24" s="22" t="str">
        <f>"A02010000"&amp;"  "&amp;"信息化设备"</f>
        <v>A02010000  信息化设备</v>
      </c>
      <c r="D24" s="38" t="s">
        <v>412</v>
      </c>
      <c r="E24" s="23">
        <v>1</v>
      </c>
      <c r="F24" s="37">
        <v>83000</v>
      </c>
      <c r="G24" s="37"/>
      <c r="H24" s="32"/>
      <c r="I24" s="32"/>
      <c r="J24" s="32"/>
      <c r="K24" s="32"/>
      <c r="L24" s="37"/>
      <c r="M24" s="37"/>
      <c r="N24" s="37"/>
      <c r="O24" s="37"/>
      <c r="P24" s="37"/>
      <c r="Q24" s="37"/>
    </row>
    <row r="25" ht="25" customHeight="1" spans="1:17">
      <c r="A25" s="22"/>
      <c r="B25" s="22" t="s">
        <v>429</v>
      </c>
      <c r="C25" s="22" t="str">
        <f>"A02010508"&amp;"  "&amp;"移动存储设备"</f>
        <v>A02010508  移动存储设备</v>
      </c>
      <c r="D25" s="38" t="s">
        <v>289</v>
      </c>
      <c r="E25" s="23">
        <v>4</v>
      </c>
      <c r="F25" s="37">
        <v>4000</v>
      </c>
      <c r="G25" s="37"/>
      <c r="H25" s="32"/>
      <c r="I25" s="32"/>
      <c r="J25" s="32"/>
      <c r="K25" s="32"/>
      <c r="L25" s="37"/>
      <c r="M25" s="37"/>
      <c r="N25" s="37"/>
      <c r="O25" s="37"/>
      <c r="P25" s="37"/>
      <c r="Q25" s="37"/>
    </row>
    <row r="26" ht="31" customHeight="1" spans="1:17">
      <c r="A26" s="36" t="s">
        <v>210</v>
      </c>
      <c r="B26" s="22"/>
      <c r="C26" s="22"/>
      <c r="D26" s="22"/>
      <c r="E26" s="22"/>
      <c r="F26" s="37">
        <v>142000</v>
      </c>
      <c r="G26" s="37">
        <v>142000</v>
      </c>
      <c r="H26" s="37"/>
      <c r="I26" s="37"/>
      <c r="J26" s="32"/>
      <c r="K26" s="32"/>
      <c r="L26" s="37">
        <v>142000</v>
      </c>
      <c r="M26" s="37"/>
      <c r="N26" s="37"/>
      <c r="O26" s="37"/>
      <c r="P26" s="37"/>
      <c r="Q26" s="37">
        <v>142000</v>
      </c>
    </row>
    <row r="27" ht="25" customHeight="1" spans="1:17">
      <c r="A27" s="22"/>
      <c r="B27" s="22" t="s">
        <v>430</v>
      </c>
      <c r="C27" s="22" t="str">
        <f>"C23130000"&amp;"  "&amp;"批发服务"</f>
        <v>C23130000  批发服务</v>
      </c>
      <c r="D27" s="38" t="s">
        <v>412</v>
      </c>
      <c r="E27" s="23">
        <v>1</v>
      </c>
      <c r="F27" s="37">
        <v>142000</v>
      </c>
      <c r="G27" s="37">
        <v>142000</v>
      </c>
      <c r="H27" s="32"/>
      <c r="I27" s="32"/>
      <c r="J27" s="32"/>
      <c r="K27" s="32"/>
      <c r="L27" s="37">
        <v>142000</v>
      </c>
      <c r="M27" s="37"/>
      <c r="N27" s="37"/>
      <c r="O27" s="37"/>
      <c r="P27" s="37"/>
      <c r="Q27" s="37">
        <v>142000</v>
      </c>
    </row>
    <row r="28" ht="31" customHeight="1" spans="1:17">
      <c r="A28" s="36" t="s">
        <v>208</v>
      </c>
      <c r="B28" s="22"/>
      <c r="C28" s="22"/>
      <c r="D28" s="22"/>
      <c r="E28" s="22"/>
      <c r="F28" s="37">
        <v>165550</v>
      </c>
      <c r="G28" s="37">
        <v>165550</v>
      </c>
      <c r="H28" s="37"/>
      <c r="I28" s="37"/>
      <c r="J28" s="32"/>
      <c r="K28" s="32"/>
      <c r="L28" s="37">
        <v>165550</v>
      </c>
      <c r="M28" s="37"/>
      <c r="N28" s="37"/>
      <c r="O28" s="37"/>
      <c r="P28" s="37"/>
      <c r="Q28" s="37">
        <v>165550</v>
      </c>
    </row>
    <row r="29" ht="31" customHeight="1" spans="1:17">
      <c r="A29" s="22"/>
      <c r="B29" s="22" t="s">
        <v>431</v>
      </c>
      <c r="C29" s="22" t="str">
        <f>"A02021001"&amp;"  "&amp;"A3黑白打印机"</f>
        <v>A02021001  A3黑白打印机</v>
      </c>
      <c r="D29" s="38" t="s">
        <v>426</v>
      </c>
      <c r="E29" s="23">
        <v>1</v>
      </c>
      <c r="F29" s="37">
        <v>7600</v>
      </c>
      <c r="G29" s="37">
        <v>7600</v>
      </c>
      <c r="H29" s="32"/>
      <c r="I29" s="32"/>
      <c r="J29" s="32"/>
      <c r="K29" s="32"/>
      <c r="L29" s="37">
        <v>7600</v>
      </c>
      <c r="M29" s="37"/>
      <c r="N29" s="37"/>
      <c r="O29" s="37"/>
      <c r="P29" s="37"/>
      <c r="Q29" s="37">
        <v>7600</v>
      </c>
    </row>
    <row r="30" ht="31" customHeight="1" spans="1:17">
      <c r="A30" s="22"/>
      <c r="B30" s="22" t="s">
        <v>432</v>
      </c>
      <c r="C30" s="22" t="str">
        <f>"A02010499"&amp;"  "&amp;"其他终端设备"</f>
        <v>A02010499  其他终端设备</v>
      </c>
      <c r="D30" s="38" t="s">
        <v>426</v>
      </c>
      <c r="E30" s="23">
        <v>1</v>
      </c>
      <c r="F30" s="37">
        <v>1450</v>
      </c>
      <c r="G30" s="37">
        <v>1450</v>
      </c>
      <c r="H30" s="32"/>
      <c r="I30" s="32"/>
      <c r="J30" s="32"/>
      <c r="K30" s="32"/>
      <c r="L30" s="37">
        <v>1450</v>
      </c>
      <c r="M30" s="37"/>
      <c r="N30" s="37"/>
      <c r="O30" s="37"/>
      <c r="P30" s="37"/>
      <c r="Q30" s="37">
        <v>1450</v>
      </c>
    </row>
    <row r="31" ht="31" customHeight="1" spans="1:17">
      <c r="A31" s="22"/>
      <c r="B31" s="22" t="s">
        <v>433</v>
      </c>
      <c r="C31" s="22" t="str">
        <f>"C1804010201"&amp;"  "&amp;"机动车保险服务"</f>
        <v>C1804010201  机动车保险服务</v>
      </c>
      <c r="D31" s="38" t="s">
        <v>412</v>
      </c>
      <c r="E31" s="23">
        <v>1</v>
      </c>
      <c r="F31" s="37">
        <v>3000</v>
      </c>
      <c r="G31" s="37">
        <v>3000</v>
      </c>
      <c r="H31" s="32"/>
      <c r="I31" s="32"/>
      <c r="J31" s="32"/>
      <c r="K31" s="32"/>
      <c r="L31" s="37">
        <v>3000</v>
      </c>
      <c r="M31" s="37"/>
      <c r="N31" s="37"/>
      <c r="O31" s="37"/>
      <c r="P31" s="37"/>
      <c r="Q31" s="37">
        <v>3000</v>
      </c>
    </row>
    <row r="32" ht="31" customHeight="1" spans="1:17">
      <c r="A32" s="22"/>
      <c r="B32" s="22" t="s">
        <v>434</v>
      </c>
      <c r="C32" s="22" t="str">
        <f>"C23120301"&amp;"  "&amp;"车辆维修和保养服务"</f>
        <v>C23120301  车辆维修和保养服务</v>
      </c>
      <c r="D32" s="38" t="s">
        <v>412</v>
      </c>
      <c r="E32" s="23">
        <v>1</v>
      </c>
      <c r="F32" s="37">
        <v>30000</v>
      </c>
      <c r="G32" s="37">
        <v>30000</v>
      </c>
      <c r="H32" s="32"/>
      <c r="I32" s="32"/>
      <c r="J32" s="32"/>
      <c r="K32" s="32"/>
      <c r="L32" s="37">
        <v>30000</v>
      </c>
      <c r="M32" s="37"/>
      <c r="N32" s="37"/>
      <c r="O32" s="37"/>
      <c r="P32" s="37"/>
      <c r="Q32" s="37">
        <v>30000</v>
      </c>
    </row>
    <row r="33" ht="31" customHeight="1" spans="1:17">
      <c r="A33" s="22"/>
      <c r="B33" s="22" t="s">
        <v>435</v>
      </c>
      <c r="C33" s="22" t="str">
        <f>"C23120302"&amp;"  "&amp;"车辆加油、添加燃料服务"</f>
        <v>C23120302  车辆加油、添加燃料服务</v>
      </c>
      <c r="D33" s="38" t="s">
        <v>412</v>
      </c>
      <c r="E33" s="23">
        <v>1</v>
      </c>
      <c r="F33" s="37">
        <v>30000</v>
      </c>
      <c r="G33" s="37">
        <v>30000</v>
      </c>
      <c r="H33" s="32"/>
      <c r="I33" s="32"/>
      <c r="J33" s="32"/>
      <c r="K33" s="32"/>
      <c r="L33" s="37">
        <v>30000</v>
      </c>
      <c r="M33" s="37"/>
      <c r="N33" s="37"/>
      <c r="O33" s="37"/>
      <c r="P33" s="37"/>
      <c r="Q33" s="37">
        <v>30000</v>
      </c>
    </row>
    <row r="34" ht="25" customHeight="1" spans="1:17">
      <c r="A34" s="22"/>
      <c r="B34" s="22" t="s">
        <v>436</v>
      </c>
      <c r="C34" s="22" t="str">
        <f>"A05040101"&amp;"  "&amp;"复印纸"</f>
        <v>A05040101  复印纸</v>
      </c>
      <c r="D34" s="38" t="s">
        <v>412</v>
      </c>
      <c r="E34" s="23">
        <v>1</v>
      </c>
      <c r="F34" s="37">
        <v>70000</v>
      </c>
      <c r="G34" s="37">
        <v>70000</v>
      </c>
      <c r="H34" s="32"/>
      <c r="I34" s="32"/>
      <c r="J34" s="32"/>
      <c r="K34" s="32"/>
      <c r="L34" s="37">
        <v>70000</v>
      </c>
      <c r="M34" s="37"/>
      <c r="N34" s="37"/>
      <c r="O34" s="37"/>
      <c r="P34" s="37"/>
      <c r="Q34" s="37">
        <v>70000</v>
      </c>
    </row>
    <row r="35" ht="25" customHeight="1" spans="1:17">
      <c r="A35" s="22"/>
      <c r="B35" s="22" t="s">
        <v>437</v>
      </c>
      <c r="C35" s="22" t="str">
        <f>"A05010203"&amp;"  "&amp;"教学、实验用桌"</f>
        <v>A05010203  教学、实验用桌</v>
      </c>
      <c r="D35" s="38" t="s">
        <v>417</v>
      </c>
      <c r="E35" s="23">
        <v>100</v>
      </c>
      <c r="F35" s="37">
        <v>23500</v>
      </c>
      <c r="G35" s="37">
        <v>23500</v>
      </c>
      <c r="H35" s="32"/>
      <c r="I35" s="32"/>
      <c r="J35" s="32"/>
      <c r="K35" s="32"/>
      <c r="L35" s="37">
        <v>23500</v>
      </c>
      <c r="M35" s="37"/>
      <c r="N35" s="37"/>
      <c r="O35" s="37"/>
      <c r="P35" s="37"/>
      <c r="Q35" s="37">
        <v>23500</v>
      </c>
    </row>
    <row r="36" ht="31" customHeight="1" spans="1:17">
      <c r="A36" s="36" t="s">
        <v>199</v>
      </c>
      <c r="B36" s="22"/>
      <c r="C36" s="22"/>
      <c r="D36" s="22"/>
      <c r="E36" s="22"/>
      <c r="F36" s="37">
        <v>33180</v>
      </c>
      <c r="G36" s="37">
        <v>33180</v>
      </c>
      <c r="H36" s="37"/>
      <c r="I36" s="37"/>
      <c r="J36" s="32"/>
      <c r="K36" s="32">
        <v>33180</v>
      </c>
      <c r="L36" s="37"/>
      <c r="M36" s="37"/>
      <c r="N36" s="37"/>
      <c r="O36" s="37"/>
      <c r="P36" s="37"/>
      <c r="Q36" s="37"/>
    </row>
    <row r="37" ht="25" customHeight="1" spans="1:17">
      <c r="A37" s="22"/>
      <c r="B37" s="22" t="s">
        <v>438</v>
      </c>
      <c r="C37" s="22" t="str">
        <f>"A02010499"&amp;"  "&amp;"其他终端设备"</f>
        <v>A02010499  其他终端设备</v>
      </c>
      <c r="D37" s="38" t="s">
        <v>417</v>
      </c>
      <c r="E37" s="23">
        <v>1</v>
      </c>
      <c r="F37" s="37">
        <v>33180</v>
      </c>
      <c r="G37" s="37">
        <v>33180</v>
      </c>
      <c r="H37" s="32"/>
      <c r="I37" s="32"/>
      <c r="J37" s="32"/>
      <c r="K37" s="32">
        <v>33180</v>
      </c>
      <c r="L37" s="37"/>
      <c r="M37" s="37"/>
      <c r="N37" s="37"/>
      <c r="O37" s="37"/>
      <c r="P37" s="37"/>
      <c r="Q37" s="37"/>
    </row>
    <row r="38" ht="25" customHeight="1" spans="1:17">
      <c r="A38" s="22" t="s">
        <v>32</v>
      </c>
      <c r="B38" s="22"/>
      <c r="C38" s="22"/>
      <c r="D38" s="38"/>
      <c r="E38" s="23"/>
      <c r="F38" s="37">
        <v>1580230</v>
      </c>
      <c r="G38" s="37">
        <v>1191730</v>
      </c>
      <c r="H38" s="32"/>
      <c r="I38" s="32"/>
      <c r="J38" s="32"/>
      <c r="K38" s="32">
        <v>33180</v>
      </c>
      <c r="L38" s="37">
        <v>1158550</v>
      </c>
      <c r="M38" s="37"/>
      <c r="N38" s="37"/>
      <c r="O38" s="37"/>
      <c r="P38" s="37"/>
      <c r="Q38" s="37">
        <v>1158550</v>
      </c>
    </row>
  </sheetData>
  <mergeCells count="16">
    <mergeCell ref="A1:M1"/>
    <mergeCell ref="A2:Q2"/>
    <mergeCell ref="A3:M3"/>
    <mergeCell ref="G4:Q4"/>
    <mergeCell ref="L5:Q5"/>
    <mergeCell ref="A4:A6"/>
    <mergeCell ref="B4:B6"/>
    <mergeCell ref="C4:C6"/>
    <mergeCell ref="D4:D6"/>
    <mergeCell ref="E4:E6"/>
    <mergeCell ref="F4:F6"/>
    <mergeCell ref="G5:G6"/>
    <mergeCell ref="H5:H6"/>
    <mergeCell ref="I5:I6"/>
    <mergeCell ref="J5:J6"/>
    <mergeCell ref="K5:K6"/>
  </mergeCells>
  <pageMargins left="0.751388888888889" right="0.751388888888889" top="1" bottom="0.802777777777778" header="0.5" footer="0.5"/>
  <pageSetup paperSize="1" scale="48" fitToHeight="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5" sqref="A15"/>
    </sheetView>
  </sheetViews>
  <sheetFormatPr defaultColWidth="8.85185185185185" defaultRowHeight="15" customHeight="1"/>
  <cols>
    <col min="1" max="1" width="35.1296296296296" customWidth="1"/>
    <col min="2" max="2" width="28.2777777777778" customWidth="1"/>
    <col min="3" max="3" width="28.4166666666667" customWidth="1"/>
    <col min="4" max="4" width="16.2777777777778" customWidth="1"/>
    <col min="5" max="9" width="16.4166666666667" customWidth="1"/>
    <col min="10" max="14" width="16.2777777777778" customWidth="1"/>
  </cols>
  <sheetData>
    <row r="1" customHeight="1" spans="1:14">
      <c r="A1" s="19"/>
      <c r="B1" s="19"/>
      <c r="C1" s="19"/>
      <c r="D1" s="19"/>
      <c r="E1" s="19"/>
      <c r="F1" s="19"/>
      <c r="G1" s="19"/>
      <c r="H1" s="19"/>
      <c r="I1" s="19"/>
      <c r="J1" s="19"/>
      <c r="K1" s="19"/>
      <c r="L1" s="19"/>
      <c r="M1" s="19"/>
      <c r="N1" s="19" t="s">
        <v>439</v>
      </c>
    </row>
    <row r="2" ht="45" customHeight="1" spans="1:14">
      <c r="A2" s="28" t="s">
        <v>440</v>
      </c>
      <c r="B2" s="28"/>
      <c r="C2" s="28"/>
      <c r="D2" s="28"/>
      <c r="E2" s="28"/>
      <c r="F2" s="28"/>
      <c r="G2" s="28"/>
      <c r="H2" s="28"/>
      <c r="I2" s="28"/>
      <c r="J2" s="28"/>
      <c r="K2" s="28"/>
      <c r="L2" s="28"/>
      <c r="M2" s="28"/>
      <c r="N2" s="28"/>
    </row>
    <row r="3" ht="20.25" customHeight="1" spans="1:14">
      <c r="A3" s="18" t="str">
        <f>"单位名称："&amp;"易门县职业高级中学"</f>
        <v>单位名称：易门县职业高级中学</v>
      </c>
      <c r="B3" s="18"/>
      <c r="C3" s="18"/>
      <c r="D3" s="18"/>
      <c r="E3" s="18"/>
      <c r="F3" s="18"/>
      <c r="G3" s="18"/>
      <c r="H3" s="18"/>
      <c r="I3" s="19"/>
      <c r="J3" s="19"/>
      <c r="K3" s="19"/>
      <c r="L3" s="19"/>
      <c r="M3" s="19"/>
      <c r="N3" s="19" t="s">
        <v>29</v>
      </c>
    </row>
    <row r="4" ht="27.15" customHeight="1" spans="1:14">
      <c r="A4" s="29" t="s">
        <v>401</v>
      </c>
      <c r="B4" s="29" t="s">
        <v>441</v>
      </c>
      <c r="C4" s="29" t="s">
        <v>442</v>
      </c>
      <c r="D4" s="29" t="s">
        <v>147</v>
      </c>
      <c r="E4" s="29"/>
      <c r="F4" s="29"/>
      <c r="G4" s="29"/>
      <c r="H4" s="29"/>
      <c r="I4" s="29"/>
      <c r="J4" s="29"/>
      <c r="K4" s="29"/>
      <c r="L4" s="29"/>
      <c r="M4" s="29"/>
      <c r="N4" s="29"/>
    </row>
    <row r="5" ht="23.4" customHeight="1" spans="1:14">
      <c r="A5" s="29" t="s">
        <v>407</v>
      </c>
      <c r="B5" s="29"/>
      <c r="C5" s="29" t="s">
        <v>443</v>
      </c>
      <c r="D5" s="29" t="s">
        <v>32</v>
      </c>
      <c r="E5" s="29" t="s">
        <v>35</v>
      </c>
      <c r="F5" s="29" t="s">
        <v>408</v>
      </c>
      <c r="G5" s="29" t="s">
        <v>409</v>
      </c>
      <c r="H5" s="29" t="s">
        <v>38</v>
      </c>
      <c r="I5" s="29" t="s">
        <v>410</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4">
      <c r="A11" t="s">
        <v>444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fitToHeight="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A14" sqref="A14"/>
    </sheetView>
  </sheetViews>
  <sheetFormatPr defaultColWidth="8.85185185185185" defaultRowHeight="15" customHeight="1"/>
  <cols>
    <col min="1" max="1" width="37.1388888888889" customWidth="1"/>
    <col min="2" max="11" width="17.1388888888889" customWidth="1"/>
  </cols>
  <sheetData>
    <row r="1" ht="24.15" customHeight="1" spans="1:11">
      <c r="A1" s="18"/>
      <c r="B1" s="18"/>
      <c r="C1" s="18"/>
      <c r="D1" s="18"/>
      <c r="E1" s="18"/>
      <c r="F1" s="18"/>
      <c r="G1" s="18"/>
      <c r="H1" s="18"/>
      <c r="I1" s="18"/>
      <c r="J1" s="18"/>
      <c r="K1" s="19" t="s">
        <v>445</v>
      </c>
    </row>
    <row r="2" ht="45.15" customHeight="1" spans="1:11">
      <c r="A2" s="24" t="s">
        <v>446</v>
      </c>
      <c r="B2" s="24"/>
      <c r="C2" s="24"/>
      <c r="D2" s="24"/>
      <c r="E2" s="24"/>
      <c r="F2" s="24"/>
      <c r="G2" s="24"/>
      <c r="H2" s="24"/>
      <c r="I2" s="24"/>
      <c r="J2" s="24"/>
      <c r="K2" s="24"/>
    </row>
    <row r="3" ht="18.75" customHeight="1" spans="1:11">
      <c r="A3" s="18" t="str">
        <f>"单位名称："&amp;"易门县职业高级中学"</f>
        <v>单位名称：易门县职业高级中学</v>
      </c>
      <c r="B3" s="18"/>
      <c r="C3" s="18"/>
      <c r="D3" s="18"/>
      <c r="E3" s="18"/>
      <c r="F3" s="18"/>
      <c r="G3" s="18"/>
      <c r="H3" s="18"/>
      <c r="I3" s="18"/>
      <c r="J3" s="18"/>
      <c r="K3" s="19" t="s">
        <v>29</v>
      </c>
    </row>
    <row r="4" ht="22.5" customHeight="1" spans="1:11">
      <c r="A4" s="27" t="s">
        <v>447</v>
      </c>
      <c r="B4" s="27" t="s">
        <v>147</v>
      </c>
      <c r="C4" s="27"/>
      <c r="D4" s="27"/>
      <c r="E4" s="27" t="s">
        <v>448</v>
      </c>
      <c r="F4" s="27"/>
      <c r="G4" s="27"/>
      <c r="H4" s="27"/>
      <c r="I4" s="27"/>
      <c r="J4" s="27"/>
      <c r="K4" s="27"/>
    </row>
    <row r="5" ht="22.5" customHeight="1" spans="1:11">
      <c r="A5" s="27"/>
      <c r="B5" s="27" t="s">
        <v>32</v>
      </c>
      <c r="C5" s="27" t="s">
        <v>35</v>
      </c>
      <c r="D5" s="27" t="s">
        <v>408</v>
      </c>
      <c r="E5" s="27" t="s">
        <v>449</v>
      </c>
      <c r="F5" s="27" t="s">
        <v>450</v>
      </c>
      <c r="G5" s="12" t="s">
        <v>451</v>
      </c>
      <c r="H5" s="12" t="s">
        <v>452</v>
      </c>
      <c r="I5" s="12" t="s">
        <v>453</v>
      </c>
      <c r="J5" s="12" t="s">
        <v>454</v>
      </c>
      <c r="K5" s="12" t="s">
        <v>455</v>
      </c>
    </row>
    <row r="6" ht="18.75" customHeight="1" spans="1:11">
      <c r="A6" s="23" t="s">
        <v>46</v>
      </c>
      <c r="B6" s="23" t="s">
        <v>47</v>
      </c>
      <c r="C6" s="23" t="s">
        <v>48</v>
      </c>
      <c r="D6" s="23" t="s">
        <v>49</v>
      </c>
      <c r="E6" s="23" t="s">
        <v>50</v>
      </c>
      <c r="F6" s="23" t="s">
        <v>51</v>
      </c>
      <c r="G6" s="23" t="s">
        <v>52</v>
      </c>
      <c r="H6" s="23" t="s">
        <v>53</v>
      </c>
      <c r="I6" s="23" t="s">
        <v>54</v>
      </c>
      <c r="J6" s="23" t="s">
        <v>70</v>
      </c>
      <c r="K6" s="23" t="s">
        <v>456</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1">
      <c r="A9" t="s">
        <v>457</v>
      </c>
    </row>
  </sheetData>
  <mergeCells count="5">
    <mergeCell ref="A2:K2"/>
    <mergeCell ref="A3:C3"/>
    <mergeCell ref="B4:D4"/>
    <mergeCell ref="E4:K4"/>
    <mergeCell ref="A4:A5"/>
  </mergeCells>
  <pageMargins left="0.75" right="0.75" top="1" bottom="1" header="0.5" footer="0.5"/>
  <pageSetup paperSize="1" scale="59"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8.85185185185185" defaultRowHeight="15" customHeight="1" outlineLevelRow="7"/>
  <cols>
    <col min="1" max="10" width="28.5740740740741" customWidth="1"/>
  </cols>
  <sheetData>
    <row r="1" ht="18.75" customHeight="1" spans="1:10">
      <c r="A1" s="18"/>
      <c r="B1" s="18"/>
      <c r="C1" s="18"/>
      <c r="D1" s="18"/>
      <c r="E1" s="18"/>
      <c r="F1" s="18"/>
      <c r="G1" s="18"/>
      <c r="H1" s="18"/>
      <c r="I1" s="18"/>
      <c r="J1" s="19" t="s">
        <v>458</v>
      </c>
    </row>
    <row r="2" ht="52.05" customHeight="1" spans="1:10">
      <c r="A2" s="24" t="s">
        <v>459</v>
      </c>
      <c r="B2" s="25"/>
      <c r="C2" s="25"/>
      <c r="D2" s="25"/>
      <c r="E2" s="25"/>
      <c r="F2" s="25"/>
      <c r="G2" s="25"/>
      <c r="H2" s="25"/>
      <c r="I2" s="25"/>
      <c r="J2" s="25"/>
    </row>
    <row r="3" ht="21.3" customHeight="1" spans="1:10">
      <c r="A3" s="18" t="str">
        <f>"单位名称："&amp;"易门县职业高级中学"</f>
        <v>单位名称：易门县职业高级中学</v>
      </c>
      <c r="B3" s="18"/>
      <c r="C3" s="18"/>
      <c r="D3" s="26"/>
      <c r="E3" s="26"/>
      <c r="F3" s="26"/>
      <c r="G3" s="26"/>
      <c r="H3" s="26"/>
      <c r="I3" s="26"/>
      <c r="J3" s="26"/>
    </row>
    <row r="4" ht="27.15" customHeight="1" spans="1:10">
      <c r="A4" s="21" t="s">
        <v>234</v>
      </c>
      <c r="B4" s="21" t="s">
        <v>235</v>
      </c>
      <c r="C4" s="21" t="s">
        <v>236</v>
      </c>
      <c r="D4" s="21" t="s">
        <v>237</v>
      </c>
      <c r="E4" s="21" t="s">
        <v>238</v>
      </c>
      <c r="F4" s="21" t="s">
        <v>239</v>
      </c>
      <c r="G4" s="21" t="s">
        <v>240</v>
      </c>
      <c r="H4" s="21" t="s">
        <v>241</v>
      </c>
      <c r="I4" s="21" t="s">
        <v>242</v>
      </c>
      <c r="J4" s="21" t="s">
        <v>243</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460</v>
      </c>
    </row>
  </sheetData>
  <mergeCells count="2">
    <mergeCell ref="A2:J2"/>
    <mergeCell ref="A3:C3"/>
  </mergeCells>
  <pageMargins left="0.75" right="0.75" top="1" bottom="1" header="0.5" footer="0.5"/>
  <pageSetup paperSize="1" scale="43"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7"/>
  <sheetViews>
    <sheetView showZeros="0" topLeftCell="A22" workbookViewId="0">
      <selection activeCell="D18" sqref="D18"/>
    </sheetView>
  </sheetViews>
  <sheetFormatPr defaultColWidth="8.85185185185185" defaultRowHeight="15" customHeight="1" outlineLevelCol="7"/>
  <cols>
    <col min="1" max="1" width="22.1111111111111" customWidth="1"/>
    <col min="2" max="2" width="20.2222222222222" customWidth="1"/>
    <col min="3" max="3" width="28.5740740740741" customWidth="1"/>
    <col min="4" max="4" width="23.3333333333333" customWidth="1"/>
    <col min="5" max="5" width="16" customWidth="1"/>
    <col min="6" max="6" width="18.4444444444444" customWidth="1"/>
    <col min="7" max="7" width="20.1111111111111" customWidth="1"/>
    <col min="8" max="8" width="22" customWidth="1"/>
  </cols>
  <sheetData>
    <row r="1" ht="18.75" customHeight="1" spans="1:8">
      <c r="A1" s="18"/>
      <c r="B1" s="18"/>
      <c r="C1" s="18"/>
      <c r="D1" s="18"/>
      <c r="E1" s="18"/>
      <c r="F1" s="18"/>
      <c r="G1" s="18"/>
      <c r="H1" s="19" t="s">
        <v>461</v>
      </c>
    </row>
    <row r="2" ht="41.4" customHeight="1" spans="1:8">
      <c r="A2" s="20" t="s">
        <v>462</v>
      </c>
      <c r="B2" s="20"/>
      <c r="C2" s="20"/>
      <c r="D2" s="20"/>
      <c r="E2" s="20"/>
      <c r="F2" s="20"/>
      <c r="G2" s="20"/>
      <c r="H2" s="20"/>
    </row>
    <row r="3" ht="18.75" customHeight="1" spans="1:8">
      <c r="A3" s="18" t="str">
        <f>"单位名称："&amp;"易门县职业高级中学"</f>
        <v>单位名称：易门县职业高级中学</v>
      </c>
      <c r="B3" s="18"/>
      <c r="C3" s="18"/>
      <c r="D3" s="18"/>
      <c r="E3" s="18"/>
      <c r="F3" s="18"/>
      <c r="G3" s="18"/>
      <c r="H3" s="18"/>
    </row>
    <row r="4" ht="18.75" customHeight="1" spans="1:8">
      <c r="A4" s="21" t="s">
        <v>140</v>
      </c>
      <c r="B4" s="21" t="s">
        <v>463</v>
      </c>
      <c r="C4" s="21" t="s">
        <v>464</v>
      </c>
      <c r="D4" s="21" t="s">
        <v>465</v>
      </c>
      <c r="E4" s="21" t="s">
        <v>404</v>
      </c>
      <c r="F4" s="21" t="s">
        <v>466</v>
      </c>
      <c r="G4" s="21"/>
      <c r="H4" s="21"/>
    </row>
    <row r="5" ht="18.75" customHeight="1" spans="1:8">
      <c r="A5" s="21"/>
      <c r="B5" s="21"/>
      <c r="C5" s="21"/>
      <c r="D5" s="21"/>
      <c r="E5" s="21"/>
      <c r="F5" s="21" t="s">
        <v>405</v>
      </c>
      <c r="G5" s="21" t="s">
        <v>467</v>
      </c>
      <c r="H5" s="21" t="s">
        <v>468</v>
      </c>
    </row>
    <row r="6" ht="26" customHeight="1" spans="1:8">
      <c r="A6" s="21" t="s">
        <v>46</v>
      </c>
      <c r="B6" s="21" t="s">
        <v>47</v>
      </c>
      <c r="C6" s="21" t="s">
        <v>48</v>
      </c>
      <c r="D6" s="21" t="s">
        <v>49</v>
      </c>
      <c r="E6" s="21" t="s">
        <v>50</v>
      </c>
      <c r="F6" s="21" t="s">
        <v>51</v>
      </c>
      <c r="G6" s="21" t="s">
        <v>52</v>
      </c>
      <c r="H6" s="21" t="s">
        <v>53</v>
      </c>
    </row>
    <row r="7" ht="26" customHeight="1" spans="1:8">
      <c r="A7" s="22" t="s">
        <v>56</v>
      </c>
      <c r="B7" s="22" t="s">
        <v>469</v>
      </c>
      <c r="C7" s="22" t="s">
        <v>470</v>
      </c>
      <c r="D7" s="22" t="s">
        <v>431</v>
      </c>
      <c r="E7" s="23" t="s">
        <v>426</v>
      </c>
      <c r="F7" s="23">
        <v>1</v>
      </c>
      <c r="G7" s="16">
        <v>7600</v>
      </c>
      <c r="H7" s="16">
        <v>7600</v>
      </c>
    </row>
    <row r="8" ht="26" customHeight="1" spans="1:8">
      <c r="A8" s="22" t="s">
        <v>56</v>
      </c>
      <c r="B8" s="22" t="s">
        <v>469</v>
      </c>
      <c r="C8" s="22" t="s">
        <v>471</v>
      </c>
      <c r="D8" s="22" t="s">
        <v>472</v>
      </c>
      <c r="E8" s="23" t="s">
        <v>417</v>
      </c>
      <c r="F8" s="23">
        <v>1</v>
      </c>
      <c r="G8" s="16">
        <v>28500</v>
      </c>
      <c r="H8" s="16">
        <v>28500</v>
      </c>
    </row>
    <row r="9" ht="26" customHeight="1" spans="1:8">
      <c r="A9" s="22" t="s">
        <v>56</v>
      </c>
      <c r="B9" s="22" t="s">
        <v>469</v>
      </c>
      <c r="C9" s="22" t="s">
        <v>473</v>
      </c>
      <c r="D9" s="22" t="s">
        <v>474</v>
      </c>
      <c r="E9" s="23" t="s">
        <v>426</v>
      </c>
      <c r="F9" s="23">
        <v>5</v>
      </c>
      <c r="G9" s="16">
        <v>9000</v>
      </c>
      <c r="H9" s="16">
        <v>45000</v>
      </c>
    </row>
    <row r="10" ht="26" customHeight="1" spans="1:8">
      <c r="A10" s="22" t="s">
        <v>56</v>
      </c>
      <c r="B10" s="22" t="s">
        <v>469</v>
      </c>
      <c r="C10" s="22" t="s">
        <v>475</v>
      </c>
      <c r="D10" s="22" t="s">
        <v>476</v>
      </c>
      <c r="E10" s="23" t="s">
        <v>289</v>
      </c>
      <c r="F10" s="23">
        <v>20</v>
      </c>
      <c r="G10" s="16">
        <v>800</v>
      </c>
      <c r="H10" s="16">
        <v>16000</v>
      </c>
    </row>
    <row r="11" ht="26" customHeight="1" spans="1:8">
      <c r="A11" s="22" t="s">
        <v>56</v>
      </c>
      <c r="B11" s="22" t="s">
        <v>469</v>
      </c>
      <c r="C11" s="22" t="s">
        <v>477</v>
      </c>
      <c r="D11" s="22" t="s">
        <v>478</v>
      </c>
      <c r="E11" s="23" t="s">
        <v>289</v>
      </c>
      <c r="F11" s="23">
        <v>24</v>
      </c>
      <c r="G11" s="16">
        <v>1167</v>
      </c>
      <c r="H11" s="16">
        <v>28008</v>
      </c>
    </row>
    <row r="12" ht="26" customHeight="1" spans="1:8">
      <c r="A12" s="22" t="s">
        <v>56</v>
      </c>
      <c r="B12" s="22" t="s">
        <v>469</v>
      </c>
      <c r="C12" s="22" t="s">
        <v>475</v>
      </c>
      <c r="D12" s="22" t="s">
        <v>419</v>
      </c>
      <c r="E12" s="23" t="s">
        <v>417</v>
      </c>
      <c r="F12" s="23">
        <v>6</v>
      </c>
      <c r="G12" s="16">
        <v>1000</v>
      </c>
      <c r="H12" s="16">
        <v>6000</v>
      </c>
    </row>
    <row r="13" ht="26" customHeight="1" spans="1:8">
      <c r="A13" s="22" t="s">
        <v>56</v>
      </c>
      <c r="B13" s="22" t="s">
        <v>479</v>
      </c>
      <c r="C13" s="22" t="s">
        <v>480</v>
      </c>
      <c r="D13" s="22" t="s">
        <v>416</v>
      </c>
      <c r="E13" s="23" t="s">
        <v>417</v>
      </c>
      <c r="F13" s="23">
        <v>10</v>
      </c>
      <c r="G13" s="16">
        <v>1000</v>
      </c>
      <c r="H13" s="16">
        <v>10000</v>
      </c>
    </row>
    <row r="14" ht="26" customHeight="1" spans="1:8">
      <c r="A14" s="22" t="s">
        <v>56</v>
      </c>
      <c r="B14" s="22" t="s">
        <v>469</v>
      </c>
      <c r="C14" s="22" t="s">
        <v>481</v>
      </c>
      <c r="D14" s="22" t="s">
        <v>420</v>
      </c>
      <c r="E14" s="23" t="s">
        <v>426</v>
      </c>
      <c r="F14" s="23">
        <v>1</v>
      </c>
      <c r="G14" s="16">
        <v>20000</v>
      </c>
      <c r="H14" s="16">
        <v>20000</v>
      </c>
    </row>
    <row r="15" ht="26" customHeight="1" spans="1:8">
      <c r="A15" s="22" t="s">
        <v>56</v>
      </c>
      <c r="B15" s="22" t="s">
        <v>469</v>
      </c>
      <c r="C15" s="22" t="s">
        <v>482</v>
      </c>
      <c r="D15" s="22" t="s">
        <v>483</v>
      </c>
      <c r="E15" s="23" t="s">
        <v>426</v>
      </c>
      <c r="F15" s="23">
        <v>16</v>
      </c>
      <c r="G15" s="16">
        <v>6000</v>
      </c>
      <c r="H15" s="16">
        <v>96000</v>
      </c>
    </row>
    <row r="16" ht="26" customHeight="1" spans="1:8">
      <c r="A16" s="22" t="s">
        <v>56</v>
      </c>
      <c r="B16" s="22" t="s">
        <v>469</v>
      </c>
      <c r="C16" s="22" t="s">
        <v>484</v>
      </c>
      <c r="D16" s="22" t="s">
        <v>478</v>
      </c>
      <c r="E16" s="23" t="s">
        <v>289</v>
      </c>
      <c r="F16" s="23">
        <v>2</v>
      </c>
      <c r="G16" s="16">
        <v>3000</v>
      </c>
      <c r="H16" s="16">
        <v>6000</v>
      </c>
    </row>
    <row r="17" ht="26" customHeight="1" spans="1:8">
      <c r="A17" s="22" t="s">
        <v>56</v>
      </c>
      <c r="B17" s="22" t="s">
        <v>479</v>
      </c>
      <c r="C17" s="22" t="s">
        <v>485</v>
      </c>
      <c r="D17" s="22" t="s">
        <v>422</v>
      </c>
      <c r="E17" s="23" t="s">
        <v>417</v>
      </c>
      <c r="F17" s="23">
        <v>4</v>
      </c>
      <c r="G17" s="16">
        <v>1000</v>
      </c>
      <c r="H17" s="16">
        <v>4000</v>
      </c>
    </row>
    <row r="18" ht="26" customHeight="1" spans="1:8">
      <c r="A18" s="22" t="s">
        <v>56</v>
      </c>
      <c r="B18" s="22" t="s">
        <v>469</v>
      </c>
      <c r="C18" s="22" t="s">
        <v>486</v>
      </c>
      <c r="D18" s="22" t="s">
        <v>487</v>
      </c>
      <c r="E18" s="23" t="s">
        <v>426</v>
      </c>
      <c r="F18" s="23">
        <v>1</v>
      </c>
      <c r="G18" s="16">
        <v>1500</v>
      </c>
      <c r="H18" s="16">
        <v>1500</v>
      </c>
    </row>
    <row r="19" ht="26" customHeight="1" spans="1:8">
      <c r="A19" s="22" t="s">
        <v>56</v>
      </c>
      <c r="B19" s="22" t="s">
        <v>479</v>
      </c>
      <c r="C19" s="22" t="s">
        <v>488</v>
      </c>
      <c r="D19" s="22" t="s">
        <v>414</v>
      </c>
      <c r="E19" s="23" t="s">
        <v>415</v>
      </c>
      <c r="F19" s="23">
        <v>10</v>
      </c>
      <c r="G19" s="16">
        <v>1000</v>
      </c>
      <c r="H19" s="16">
        <v>10000</v>
      </c>
    </row>
    <row r="20" ht="26" customHeight="1" spans="1:8">
      <c r="A20" s="22" t="s">
        <v>56</v>
      </c>
      <c r="B20" s="22" t="s">
        <v>469</v>
      </c>
      <c r="C20" s="22" t="s">
        <v>489</v>
      </c>
      <c r="D20" s="22" t="s">
        <v>490</v>
      </c>
      <c r="E20" s="23" t="s">
        <v>426</v>
      </c>
      <c r="F20" s="23">
        <v>1</v>
      </c>
      <c r="G20" s="16">
        <v>25000</v>
      </c>
      <c r="H20" s="16">
        <v>25000</v>
      </c>
    </row>
    <row r="21" ht="26" customHeight="1" spans="1:8">
      <c r="A21" s="22" t="s">
        <v>56</v>
      </c>
      <c r="B21" s="22" t="s">
        <v>469</v>
      </c>
      <c r="C21" s="22" t="s">
        <v>491</v>
      </c>
      <c r="D21" s="22" t="s">
        <v>429</v>
      </c>
      <c r="E21" s="23" t="s">
        <v>289</v>
      </c>
      <c r="F21" s="23">
        <v>4</v>
      </c>
      <c r="G21" s="16">
        <v>1000</v>
      </c>
      <c r="H21" s="16">
        <v>4000</v>
      </c>
    </row>
    <row r="22" ht="26" customHeight="1" spans="1:8">
      <c r="A22" s="22" t="s">
        <v>56</v>
      </c>
      <c r="B22" s="22" t="s">
        <v>469</v>
      </c>
      <c r="C22" s="22" t="s">
        <v>492</v>
      </c>
      <c r="D22" s="22" t="s">
        <v>493</v>
      </c>
      <c r="E22" s="23" t="s">
        <v>289</v>
      </c>
      <c r="F22" s="23">
        <v>3</v>
      </c>
      <c r="G22" s="16">
        <v>3000</v>
      </c>
      <c r="H22" s="16">
        <v>9000</v>
      </c>
    </row>
    <row r="23" ht="26" customHeight="1" spans="1:8">
      <c r="A23" s="22" t="s">
        <v>56</v>
      </c>
      <c r="B23" s="22" t="s">
        <v>469</v>
      </c>
      <c r="C23" s="22" t="s">
        <v>471</v>
      </c>
      <c r="D23" s="22" t="s">
        <v>438</v>
      </c>
      <c r="E23" s="23" t="s">
        <v>417</v>
      </c>
      <c r="F23" s="23">
        <v>1</v>
      </c>
      <c r="G23" s="16">
        <v>33180</v>
      </c>
      <c r="H23" s="16">
        <v>33180</v>
      </c>
    </row>
    <row r="24" ht="26" customHeight="1" spans="1:8">
      <c r="A24" s="22" t="s">
        <v>56</v>
      </c>
      <c r="B24" s="22" t="s">
        <v>469</v>
      </c>
      <c r="C24" s="22" t="s">
        <v>494</v>
      </c>
      <c r="D24" s="22" t="s">
        <v>432</v>
      </c>
      <c r="E24" s="23" t="s">
        <v>426</v>
      </c>
      <c r="F24" s="23">
        <v>1</v>
      </c>
      <c r="G24" s="16">
        <v>1450</v>
      </c>
      <c r="H24" s="16">
        <v>1450</v>
      </c>
    </row>
    <row r="25" ht="26" customHeight="1" spans="1:8">
      <c r="A25" s="22" t="s">
        <v>56</v>
      </c>
      <c r="B25" s="22" t="s">
        <v>479</v>
      </c>
      <c r="C25" s="22" t="s">
        <v>495</v>
      </c>
      <c r="D25" s="22" t="s">
        <v>423</v>
      </c>
      <c r="E25" s="23" t="s">
        <v>415</v>
      </c>
      <c r="F25" s="23">
        <v>20</v>
      </c>
      <c r="G25" s="16">
        <v>1000</v>
      </c>
      <c r="H25" s="16">
        <v>20000</v>
      </c>
    </row>
    <row r="26" ht="26" customHeight="1" spans="1:8">
      <c r="A26" s="22" t="s">
        <v>56</v>
      </c>
      <c r="B26" s="22" t="s">
        <v>469</v>
      </c>
      <c r="C26" s="22" t="s">
        <v>496</v>
      </c>
      <c r="D26" s="22" t="s">
        <v>418</v>
      </c>
      <c r="E26" s="23" t="s">
        <v>426</v>
      </c>
      <c r="F26" s="23">
        <v>1</v>
      </c>
      <c r="G26" s="16">
        <v>5000</v>
      </c>
      <c r="H26" s="16">
        <v>5000</v>
      </c>
    </row>
    <row r="27" ht="26" customHeight="1" spans="1:8">
      <c r="A27" s="22" t="s">
        <v>56</v>
      </c>
      <c r="B27" s="22" t="s">
        <v>469</v>
      </c>
      <c r="C27" s="22" t="s">
        <v>497</v>
      </c>
      <c r="D27" s="22" t="s">
        <v>498</v>
      </c>
      <c r="E27" s="23" t="s">
        <v>426</v>
      </c>
      <c r="F27" s="23">
        <v>1</v>
      </c>
      <c r="G27" s="16">
        <v>54500</v>
      </c>
      <c r="H27" s="16">
        <v>54500</v>
      </c>
    </row>
  </sheetData>
  <mergeCells count="8">
    <mergeCell ref="A2:H2"/>
    <mergeCell ref="A3:C3"/>
    <mergeCell ref="F4:H4"/>
    <mergeCell ref="A4:A5"/>
    <mergeCell ref="B4:B5"/>
    <mergeCell ref="C4:C5"/>
    <mergeCell ref="D4:D5"/>
    <mergeCell ref="E4:E5"/>
  </mergeCells>
  <pageMargins left="0.75" right="0.75" top="1" bottom="1" header="0.5" footer="0.5"/>
  <pageSetup paperSize="1" scale="72"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8.85185185185185" defaultRowHeight="15" customHeight="1"/>
  <cols>
    <col min="1" max="1" width="21.4259259259259" customWidth="1"/>
    <col min="2" max="3" width="35.712962962963" customWidth="1"/>
    <col min="4" max="4" width="17.1388888888889" customWidth="1"/>
    <col min="5" max="5" width="28.5740740740741" customWidth="1"/>
    <col min="6" max="6" width="17.1388888888889" customWidth="1"/>
    <col min="7" max="7" width="28.5740740740741" customWidth="1"/>
    <col min="8" max="11" width="14.2777777777778" customWidth="1"/>
  </cols>
  <sheetData>
    <row r="1" ht="18.75" customHeight="1" spans="1:11">
      <c r="A1" s="1"/>
      <c r="B1" s="1"/>
      <c r="C1" s="1"/>
      <c r="D1" s="1"/>
      <c r="E1" s="1"/>
      <c r="F1" s="1"/>
      <c r="G1" s="1"/>
      <c r="H1" s="2"/>
      <c r="I1" s="2"/>
      <c r="J1" s="2"/>
      <c r="K1" s="2" t="s">
        <v>499</v>
      </c>
    </row>
    <row r="2" ht="45" customHeight="1" spans="1:11">
      <c r="A2" s="3" t="s">
        <v>500</v>
      </c>
      <c r="B2" s="3"/>
      <c r="C2" s="3"/>
      <c r="D2" s="3"/>
      <c r="E2" s="3"/>
      <c r="F2" s="3"/>
      <c r="G2" s="3"/>
      <c r="H2" s="3"/>
      <c r="I2" s="3"/>
      <c r="J2" s="3"/>
      <c r="K2" s="3"/>
    </row>
    <row r="3" ht="18.75" customHeight="1" spans="1:11">
      <c r="A3" s="4" t="str">
        <f>"单位名称："&amp;"易门县职业高级中学"</f>
        <v>单位名称：易门县职业高级中学</v>
      </c>
      <c r="B3" s="4"/>
      <c r="C3" s="4"/>
      <c r="D3" s="4"/>
      <c r="E3" s="4"/>
      <c r="F3" s="4"/>
      <c r="G3" s="4"/>
      <c r="H3" s="5"/>
      <c r="I3" s="5"/>
      <c r="J3" s="5"/>
      <c r="K3" s="5" t="s">
        <v>29</v>
      </c>
    </row>
    <row r="4" ht="18.75" customHeight="1" spans="1:11">
      <c r="A4" s="12" t="s">
        <v>189</v>
      </c>
      <c r="B4" s="12" t="s">
        <v>142</v>
      </c>
      <c r="C4" s="12" t="s">
        <v>190</v>
      </c>
      <c r="D4" s="12" t="s">
        <v>143</v>
      </c>
      <c r="E4" s="12" t="s">
        <v>144</v>
      </c>
      <c r="F4" s="12" t="s">
        <v>191</v>
      </c>
      <c r="G4" s="12" t="s">
        <v>146</v>
      </c>
      <c r="H4" s="12" t="s">
        <v>32</v>
      </c>
      <c r="I4" s="12" t="s">
        <v>501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502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tabSelected="1" workbookViewId="0">
      <selection activeCell="A8" sqref="$A8:$XFD8"/>
    </sheetView>
  </sheetViews>
  <sheetFormatPr defaultColWidth="8.85185185185185" defaultRowHeight="15" customHeight="1" outlineLevelCol="6"/>
  <cols>
    <col min="1" max="1" width="35.712962962963" customWidth="1"/>
    <col min="2" max="2" width="21.4259259259259" customWidth="1"/>
    <col min="3" max="3" width="37.8888888888889" customWidth="1"/>
    <col min="4" max="4" width="21.4259259259259" customWidth="1"/>
    <col min="5" max="7" width="17.1388888888889" customWidth="1"/>
  </cols>
  <sheetData>
    <row r="1" ht="18.75" customHeight="1" spans="1:7">
      <c r="A1" s="1"/>
      <c r="B1" s="1"/>
      <c r="C1" s="1"/>
      <c r="D1" s="1"/>
      <c r="E1" s="2"/>
      <c r="F1" s="2"/>
      <c r="G1" s="2" t="s">
        <v>503</v>
      </c>
    </row>
    <row r="2" ht="45" customHeight="1" spans="1:7">
      <c r="A2" s="3" t="s">
        <v>504</v>
      </c>
      <c r="B2" s="3"/>
      <c r="C2" s="3"/>
      <c r="D2" s="3"/>
      <c r="E2" s="3"/>
      <c r="F2" s="3"/>
      <c r="G2" s="3"/>
    </row>
    <row r="3" ht="24.15" customHeight="1" spans="1:7">
      <c r="A3" s="4" t="str">
        <f>"单位名称："&amp;"易门县职业高级中学"</f>
        <v>单位名称：易门县职业高级中学</v>
      </c>
      <c r="B3" s="4"/>
      <c r="C3" s="4"/>
      <c r="D3" s="4"/>
      <c r="E3" s="5"/>
      <c r="F3" s="5"/>
      <c r="G3" s="5" t="s">
        <v>29</v>
      </c>
    </row>
    <row r="4" ht="18.75" customHeight="1" spans="1:7">
      <c r="A4" s="6" t="s">
        <v>190</v>
      </c>
      <c r="B4" s="6" t="s">
        <v>189</v>
      </c>
      <c r="C4" s="6" t="s">
        <v>142</v>
      </c>
      <c r="D4" s="6" t="s">
        <v>505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195</v>
      </c>
      <c r="C8" s="9" t="s">
        <v>194</v>
      </c>
      <c r="D8" s="8" t="s">
        <v>506</v>
      </c>
      <c r="E8" s="10">
        <v>30000</v>
      </c>
      <c r="F8" s="10"/>
      <c r="G8" s="10"/>
    </row>
    <row r="9" ht="20.25" customHeight="1" spans="1:7">
      <c r="A9" s="8" t="s">
        <v>56</v>
      </c>
      <c r="B9" s="8" t="s">
        <v>202</v>
      </c>
      <c r="C9" s="9" t="s">
        <v>201</v>
      </c>
      <c r="D9" s="8" t="s">
        <v>506</v>
      </c>
      <c r="E9" s="10">
        <v>84228</v>
      </c>
      <c r="F9" s="10"/>
      <c r="G9" s="10"/>
    </row>
    <row r="10" ht="20.25" customHeight="1" spans="1:7">
      <c r="A10" s="8" t="s">
        <v>56</v>
      </c>
      <c r="B10" s="8" t="s">
        <v>202</v>
      </c>
      <c r="C10" s="9" t="s">
        <v>206</v>
      </c>
      <c r="D10" s="8" t="s">
        <v>506</v>
      </c>
      <c r="E10" s="10">
        <v>1840</v>
      </c>
      <c r="F10" s="10"/>
      <c r="G10" s="10"/>
    </row>
    <row r="11" ht="20.25" customHeight="1" spans="1:7">
      <c r="A11" s="8" t="s">
        <v>56</v>
      </c>
      <c r="B11" s="8" t="s">
        <v>195</v>
      </c>
      <c r="C11" s="9" t="s">
        <v>220</v>
      </c>
      <c r="D11" s="8" t="s">
        <v>506</v>
      </c>
      <c r="E11" s="10">
        <v>3000000</v>
      </c>
      <c r="F11" s="10"/>
      <c r="G11" s="10"/>
    </row>
    <row r="12" ht="20.25" customHeight="1" spans="1:7">
      <c r="A12" s="8" t="s">
        <v>56</v>
      </c>
      <c r="B12" s="8" t="s">
        <v>195</v>
      </c>
      <c r="C12" s="9" t="s">
        <v>222</v>
      </c>
      <c r="D12" s="8" t="s">
        <v>506</v>
      </c>
      <c r="E12" s="10">
        <v>300000</v>
      </c>
      <c r="F12" s="10"/>
      <c r="G12" s="10"/>
    </row>
    <row r="13" ht="20.25" customHeight="1" spans="1:7">
      <c r="A13" s="8" t="s">
        <v>56</v>
      </c>
      <c r="B13" s="8" t="s">
        <v>202</v>
      </c>
      <c r="C13" s="9" t="s">
        <v>226</v>
      </c>
      <c r="D13" s="8" t="s">
        <v>506</v>
      </c>
      <c r="E13" s="10">
        <v>36120</v>
      </c>
      <c r="F13" s="10"/>
      <c r="G13" s="10"/>
    </row>
    <row r="14" ht="20.25" customHeight="1" spans="1:7">
      <c r="A14" s="8" t="s">
        <v>56</v>
      </c>
      <c r="B14" s="8" t="s">
        <v>202</v>
      </c>
      <c r="C14" s="9" t="s">
        <v>228</v>
      </c>
      <c r="D14" s="8" t="s">
        <v>506</v>
      </c>
      <c r="E14" s="10">
        <v>12282</v>
      </c>
      <c r="F14" s="10"/>
      <c r="G14" s="10"/>
    </row>
    <row r="15" ht="20.25" customHeight="1" spans="1:7">
      <c r="A15" s="11" t="s">
        <v>32</v>
      </c>
      <c r="B15" s="11"/>
      <c r="C15" s="11"/>
      <c r="D15" s="11"/>
      <c r="E15" s="10">
        <v>3464470</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scale="73"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7" sqref="$A7:$XFD9"/>
    </sheetView>
  </sheetViews>
  <sheetFormatPr defaultColWidth="8.85185185185185" defaultRowHeight="15" customHeight="1"/>
  <cols>
    <col min="1" max="1" width="20.7777777777778" customWidth="1"/>
    <col min="2" max="2" width="19.8888888888889" customWidth="1"/>
    <col min="3" max="3" width="13.6666666666667" customWidth="1"/>
    <col min="4" max="5" width="15.1111111111111" customWidth="1"/>
    <col min="6" max="6" width="15.4444444444444" customWidth="1"/>
    <col min="7" max="7" width="10.1111111111111" customWidth="1"/>
    <col min="8" max="8" width="11.1111111111111" customWidth="1"/>
    <col min="9" max="9" width="14.8888888888889" customWidth="1"/>
    <col min="10" max="10" width="12.5555555555556" customWidth="1"/>
    <col min="11" max="11" width="9.66666666666667" customWidth="1"/>
    <col min="12" max="12" width="10.2222222222222" customWidth="1"/>
    <col min="13" max="13" width="9.55555555555556" customWidth="1"/>
    <col min="14" max="14" width="12.3333333333333" customWidth="1"/>
    <col min="15" max="15" width="11.2222222222222" customWidth="1"/>
    <col min="16" max="16" width="10.5555555555556" customWidth="1"/>
    <col min="17" max="17" width="8.88888888888889" customWidth="1"/>
    <col min="18" max="18" width="12.5555555555556" customWidth="1"/>
    <col min="19" max="19" width="11.4444444444444"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"单位名称："&amp;"易门县职业高级中学"</f>
        <v>单位名称：易门县职业高级中学</v>
      </c>
      <c r="B3" s="4"/>
      <c r="C3" s="4"/>
      <c r="D3" s="4"/>
      <c r="E3" s="52"/>
      <c r="F3" s="52"/>
      <c r="G3" s="52"/>
      <c r="H3" s="52"/>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1"/>
      <c r="K4" s="71"/>
      <c r="L4" s="71"/>
      <c r="M4" s="71"/>
      <c r="N4" s="71"/>
      <c r="O4" s="70" t="s">
        <v>20</v>
      </c>
      <c r="P4" s="70"/>
      <c r="Q4" s="70"/>
      <c r="R4" s="70"/>
      <c r="S4" s="70"/>
    </row>
    <row r="5" s="53" customFormat="1" ht="34" customHeight="1" spans="1:19">
      <c r="A5" s="12"/>
      <c r="B5" s="70"/>
      <c r="C5" s="70"/>
      <c r="D5" s="72" t="s">
        <v>34</v>
      </c>
      <c r="E5" s="72" t="s">
        <v>35</v>
      </c>
      <c r="F5" s="72" t="s">
        <v>36</v>
      </c>
      <c r="G5" s="72" t="s">
        <v>37</v>
      </c>
      <c r="H5" s="72" t="s">
        <v>38</v>
      </c>
      <c r="I5" s="72" t="s">
        <v>39</v>
      </c>
      <c r="J5" s="73"/>
      <c r="K5" s="73"/>
      <c r="L5" s="73"/>
      <c r="M5" s="73"/>
      <c r="N5" s="73"/>
      <c r="O5" s="72" t="s">
        <v>34</v>
      </c>
      <c r="P5" s="72" t="s">
        <v>35</v>
      </c>
      <c r="Q5" s="72" t="s">
        <v>36</v>
      </c>
      <c r="R5" s="72" t="s">
        <v>37</v>
      </c>
      <c r="S5" s="72" t="s">
        <v>40</v>
      </c>
    </row>
    <row r="6" s="53" customFormat="1" ht="34" customHeight="1" spans="1:19">
      <c r="A6" s="12"/>
      <c r="B6" s="70"/>
      <c r="C6" s="70"/>
      <c r="D6" s="72"/>
      <c r="E6" s="72"/>
      <c r="F6" s="72"/>
      <c r="G6" s="72"/>
      <c r="H6" s="72"/>
      <c r="I6" s="72" t="s">
        <v>34</v>
      </c>
      <c r="J6" s="72" t="s">
        <v>41</v>
      </c>
      <c r="K6" s="72" t="s">
        <v>42</v>
      </c>
      <c r="L6" s="72" t="s">
        <v>43</v>
      </c>
      <c r="M6" s="72" t="s">
        <v>44</v>
      </c>
      <c r="N6" s="72" t="s">
        <v>45</v>
      </c>
      <c r="O6" s="72"/>
      <c r="P6" s="72"/>
      <c r="Q6" s="72"/>
      <c r="R6" s="72"/>
      <c r="S6" s="72"/>
    </row>
    <row r="7" ht="27"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7" customHeight="1" spans="1:19">
      <c r="A8" s="15" t="s">
        <v>55</v>
      </c>
      <c r="B8" s="15" t="s">
        <v>56</v>
      </c>
      <c r="C8" s="16">
        <v>28495693.31</v>
      </c>
      <c r="D8" s="16">
        <v>27002693.31</v>
      </c>
      <c r="E8" s="16">
        <v>19882693.31</v>
      </c>
      <c r="F8" s="16">
        <v>7000000</v>
      </c>
      <c r="G8" s="16"/>
      <c r="H8" s="16">
        <v>120000</v>
      </c>
      <c r="I8" s="16">
        <v>1493000</v>
      </c>
      <c r="J8" s="16"/>
      <c r="K8" s="16"/>
      <c r="L8" s="16"/>
      <c r="M8" s="16"/>
      <c r="N8" s="16">
        <v>1493000</v>
      </c>
      <c r="O8" s="16"/>
      <c r="P8" s="16"/>
      <c r="Q8" s="16"/>
      <c r="R8" s="16"/>
      <c r="S8" s="16"/>
    </row>
    <row r="9" ht="27" customHeight="1" spans="1:19">
      <c r="A9" s="46" t="s">
        <v>32</v>
      </c>
      <c r="B9" s="46"/>
      <c r="C9" s="16">
        <v>28495693.31</v>
      </c>
      <c r="D9" s="16">
        <v>27002693.31</v>
      </c>
      <c r="E9" s="16">
        <v>19882693.31</v>
      </c>
      <c r="F9" s="16">
        <v>7000000</v>
      </c>
      <c r="G9" s="16"/>
      <c r="H9" s="16">
        <v>120000</v>
      </c>
      <c r="I9" s="16">
        <v>1493000</v>
      </c>
      <c r="J9" s="16"/>
      <c r="K9" s="16"/>
      <c r="L9" s="16"/>
      <c r="M9" s="16"/>
      <c r="N9" s="16">
        <v>1493000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50"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B1" workbookViewId="0">
      <selection activeCell="L12" sqref="L12"/>
    </sheetView>
  </sheetViews>
  <sheetFormatPr defaultColWidth="8.85185185185185" defaultRowHeight="15" customHeight="1"/>
  <cols>
    <col min="1" max="1" width="13.8888888888889" customWidth="1"/>
    <col min="2" max="2" width="22.2222222222222" customWidth="1"/>
    <col min="3" max="5" width="13.4444444444444" customWidth="1"/>
    <col min="6" max="6" width="12.4444444444444" customWidth="1"/>
    <col min="7" max="7" width="14.7777777777778" customWidth="1"/>
    <col min="8" max="8" width="12" customWidth="1"/>
    <col min="9" max="9" width="13.3333333333333" customWidth="1"/>
    <col min="10" max="10" width="12.4444444444444" customWidth="1"/>
    <col min="11" max="13" width="13" customWidth="1"/>
    <col min="14" max="14" width="9.66666666666667" customWidth="1"/>
    <col min="15" max="15" width="12.7777777777778"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0" t="str">
        <f>"单位名称："&amp;"易门县职业高级中学"</f>
        <v>单位名称：易门县职业高级中学</v>
      </c>
      <c r="B3" s="40"/>
      <c r="C3" s="40"/>
      <c r="D3" s="40"/>
      <c r="E3" s="40"/>
      <c r="F3" s="40"/>
      <c r="G3" s="40"/>
      <c r="H3" s="40"/>
      <c r="I3" s="40"/>
      <c r="J3" s="2"/>
      <c r="K3" s="2"/>
      <c r="L3" s="2"/>
      <c r="M3" s="2"/>
      <c r="N3" s="2"/>
      <c r="O3" s="2" t="s">
        <v>29</v>
      </c>
    </row>
    <row r="4" s="53" customFormat="1" ht="36" customHeight="1" spans="1:15">
      <c r="A4" s="12" t="s">
        <v>59</v>
      </c>
      <c r="B4" s="12" t="s">
        <v>60</v>
      </c>
      <c r="C4" s="12" t="s">
        <v>32</v>
      </c>
      <c r="D4" s="12" t="s">
        <v>35</v>
      </c>
      <c r="E4" s="12"/>
      <c r="F4" s="12"/>
      <c r="G4" s="12" t="s">
        <v>36</v>
      </c>
      <c r="H4" s="12" t="s">
        <v>37</v>
      </c>
      <c r="I4" s="12" t="s">
        <v>61</v>
      </c>
      <c r="J4" s="12" t="s">
        <v>62</v>
      </c>
      <c r="K4" s="12"/>
      <c r="L4" s="12"/>
      <c r="M4" s="12"/>
      <c r="N4" s="12"/>
      <c r="O4" s="12"/>
    </row>
    <row r="5" s="53" customFormat="1" ht="36" customHeight="1" spans="1:15">
      <c r="A5" s="12"/>
      <c r="B5" s="12"/>
      <c r="C5" s="12"/>
      <c r="D5" s="12" t="s">
        <v>34</v>
      </c>
      <c r="E5" s="12" t="s">
        <v>63</v>
      </c>
      <c r="F5" s="12" t="s">
        <v>64</v>
      </c>
      <c r="G5" s="12"/>
      <c r="H5" s="12"/>
      <c r="I5" s="12"/>
      <c r="J5" s="12" t="s">
        <v>34</v>
      </c>
      <c r="K5" s="12" t="s">
        <v>65</v>
      </c>
      <c r="L5" s="63" t="s">
        <v>66</v>
      </c>
      <c r="M5" s="63" t="s">
        <v>67</v>
      </c>
      <c r="N5" s="63" t="s">
        <v>68</v>
      </c>
      <c r="O5" s="6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16591451.26</v>
      </c>
      <c r="D7" s="16">
        <v>14978451.26</v>
      </c>
      <c r="E7" s="16">
        <v>11598209.26</v>
      </c>
      <c r="F7" s="16">
        <v>3380242</v>
      </c>
      <c r="G7" s="16"/>
      <c r="H7" s="16"/>
      <c r="I7" s="16">
        <v>120000</v>
      </c>
      <c r="J7" s="16">
        <v>1493000</v>
      </c>
      <c r="K7" s="16"/>
      <c r="L7" s="16"/>
      <c r="M7" s="16"/>
      <c r="N7" s="16"/>
      <c r="O7" s="16">
        <v>1493000</v>
      </c>
    </row>
    <row r="8" ht="20.25" customHeight="1" spans="1:15">
      <c r="A8" s="44" t="s">
        <v>73</v>
      </c>
      <c r="B8" s="44" t="s">
        <v>74</v>
      </c>
      <c r="C8" s="16">
        <v>16591451.26</v>
      </c>
      <c r="D8" s="16">
        <v>14978451.26</v>
      </c>
      <c r="E8" s="16">
        <v>11598209.26</v>
      </c>
      <c r="F8" s="16">
        <v>3380242</v>
      </c>
      <c r="G8" s="16"/>
      <c r="H8" s="16"/>
      <c r="I8" s="16">
        <v>120000</v>
      </c>
      <c r="J8" s="16">
        <v>1493000</v>
      </c>
      <c r="K8" s="16"/>
      <c r="L8" s="16"/>
      <c r="M8" s="16"/>
      <c r="N8" s="16"/>
      <c r="O8" s="16">
        <v>1493000</v>
      </c>
    </row>
    <row r="9" ht="20.25" customHeight="1" spans="1:15">
      <c r="A9" s="45" t="s">
        <v>75</v>
      </c>
      <c r="B9" s="45" t="s">
        <v>76</v>
      </c>
      <c r="C9" s="16">
        <v>16591451.26</v>
      </c>
      <c r="D9" s="16">
        <v>14978451.26</v>
      </c>
      <c r="E9" s="16">
        <v>11598209.26</v>
      </c>
      <c r="F9" s="16">
        <v>3380242</v>
      </c>
      <c r="G9" s="16"/>
      <c r="H9" s="16"/>
      <c r="I9" s="16">
        <v>120000</v>
      </c>
      <c r="J9" s="16">
        <v>1493000</v>
      </c>
      <c r="K9" s="16"/>
      <c r="L9" s="16"/>
      <c r="M9" s="16"/>
      <c r="N9" s="16"/>
      <c r="O9" s="16">
        <v>1493000</v>
      </c>
    </row>
    <row r="10" ht="20.25" customHeight="1" spans="1:15">
      <c r="A10" s="15" t="s">
        <v>77</v>
      </c>
      <c r="B10" s="15" t="s">
        <v>78</v>
      </c>
      <c r="C10" s="16">
        <v>1876667.2</v>
      </c>
      <c r="D10" s="16">
        <v>1876667.2</v>
      </c>
      <c r="E10" s="16">
        <v>1792439.2</v>
      </c>
      <c r="F10" s="16">
        <v>84228</v>
      </c>
      <c r="G10" s="16"/>
      <c r="H10" s="16"/>
      <c r="I10" s="16"/>
      <c r="J10" s="16"/>
      <c r="K10" s="16"/>
      <c r="L10" s="16"/>
      <c r="M10" s="16"/>
      <c r="N10" s="16"/>
      <c r="O10" s="16"/>
    </row>
    <row r="11" ht="20.25" customHeight="1" spans="1:15">
      <c r="A11" s="44" t="s">
        <v>79</v>
      </c>
      <c r="B11" s="44" t="s">
        <v>80</v>
      </c>
      <c r="C11" s="16">
        <v>1792439.2</v>
      </c>
      <c r="D11" s="16">
        <v>1792439.2</v>
      </c>
      <c r="E11" s="16">
        <v>1792439.2</v>
      </c>
      <c r="F11" s="16"/>
      <c r="G11" s="16"/>
      <c r="H11" s="16"/>
      <c r="I11" s="16"/>
      <c r="J11" s="16"/>
      <c r="K11" s="16"/>
      <c r="L11" s="16"/>
      <c r="M11" s="16"/>
      <c r="N11" s="16"/>
      <c r="O11" s="16"/>
    </row>
    <row r="12" ht="28" customHeight="1" spans="1:15">
      <c r="A12" s="45" t="s">
        <v>81</v>
      </c>
      <c r="B12" s="45" t="s">
        <v>82</v>
      </c>
      <c r="C12" s="16">
        <v>1792439.2</v>
      </c>
      <c r="D12" s="16">
        <v>1792439.2</v>
      </c>
      <c r="E12" s="16">
        <v>1792439.2</v>
      </c>
      <c r="F12" s="16"/>
      <c r="G12" s="16"/>
      <c r="H12" s="16"/>
      <c r="I12" s="16"/>
      <c r="J12" s="16"/>
      <c r="K12" s="16"/>
      <c r="L12" s="16"/>
      <c r="M12" s="16"/>
      <c r="N12" s="16"/>
      <c r="O12" s="16"/>
    </row>
    <row r="13" ht="20.25" customHeight="1" spans="1:15">
      <c r="A13" s="44" t="s">
        <v>83</v>
      </c>
      <c r="B13" s="44" t="s">
        <v>84</v>
      </c>
      <c r="C13" s="16">
        <v>84228</v>
      </c>
      <c r="D13" s="16">
        <v>84228</v>
      </c>
      <c r="E13" s="16"/>
      <c r="F13" s="16">
        <v>84228</v>
      </c>
      <c r="G13" s="16"/>
      <c r="H13" s="16"/>
      <c r="I13" s="16"/>
      <c r="J13" s="16"/>
      <c r="K13" s="16"/>
      <c r="L13" s="16"/>
      <c r="M13" s="16"/>
      <c r="N13" s="16"/>
      <c r="O13" s="16"/>
    </row>
    <row r="14" ht="20.25" customHeight="1" spans="1:15">
      <c r="A14" s="45" t="s">
        <v>85</v>
      </c>
      <c r="B14" s="45" t="s">
        <v>86</v>
      </c>
      <c r="C14" s="16">
        <v>84228</v>
      </c>
      <c r="D14" s="16">
        <v>84228</v>
      </c>
      <c r="E14" s="16"/>
      <c r="F14" s="16">
        <v>84228</v>
      </c>
      <c r="G14" s="16"/>
      <c r="H14" s="16"/>
      <c r="I14" s="16"/>
      <c r="J14" s="16"/>
      <c r="K14" s="16"/>
      <c r="L14" s="16"/>
      <c r="M14" s="16"/>
      <c r="N14" s="16"/>
      <c r="O14" s="16"/>
    </row>
    <row r="15" ht="20.25" customHeight="1" spans="1:15">
      <c r="A15" s="15" t="s">
        <v>87</v>
      </c>
      <c r="B15" s="15" t="s">
        <v>88</v>
      </c>
      <c r="C15" s="16">
        <v>1577086.85</v>
      </c>
      <c r="D15" s="16">
        <v>1577086.85</v>
      </c>
      <c r="E15" s="16">
        <v>1577086.85</v>
      </c>
      <c r="F15" s="16"/>
      <c r="G15" s="16"/>
      <c r="H15" s="16"/>
      <c r="I15" s="16"/>
      <c r="J15" s="16"/>
      <c r="K15" s="16"/>
      <c r="L15" s="16"/>
      <c r="M15" s="16"/>
      <c r="N15" s="16"/>
      <c r="O15" s="16"/>
    </row>
    <row r="16" ht="20.25" customHeight="1" spans="1:15">
      <c r="A16" s="44" t="s">
        <v>89</v>
      </c>
      <c r="B16" s="44" t="s">
        <v>90</v>
      </c>
      <c r="C16" s="16">
        <v>1577086.85</v>
      </c>
      <c r="D16" s="16">
        <v>1577086.85</v>
      </c>
      <c r="E16" s="16">
        <v>1577086.85</v>
      </c>
      <c r="F16" s="16"/>
      <c r="G16" s="16"/>
      <c r="H16" s="16"/>
      <c r="I16" s="16"/>
      <c r="J16" s="16"/>
      <c r="K16" s="16"/>
      <c r="L16" s="16"/>
      <c r="M16" s="16"/>
      <c r="N16" s="16"/>
      <c r="O16" s="16"/>
    </row>
    <row r="17" ht="20.25" customHeight="1" spans="1:15">
      <c r="A17" s="45" t="s">
        <v>91</v>
      </c>
      <c r="B17" s="45" t="s">
        <v>92</v>
      </c>
      <c r="C17" s="16">
        <v>929827.84</v>
      </c>
      <c r="D17" s="16">
        <v>929827.84</v>
      </c>
      <c r="E17" s="16">
        <v>929827.84</v>
      </c>
      <c r="F17" s="16"/>
      <c r="G17" s="16"/>
      <c r="H17" s="16"/>
      <c r="I17" s="16"/>
      <c r="J17" s="16"/>
      <c r="K17" s="16"/>
      <c r="L17" s="16"/>
      <c r="M17" s="16"/>
      <c r="N17" s="16"/>
      <c r="O17" s="16"/>
    </row>
    <row r="18" ht="20.25" customHeight="1" spans="1:15">
      <c r="A18" s="45" t="s">
        <v>93</v>
      </c>
      <c r="B18" s="45" t="s">
        <v>94</v>
      </c>
      <c r="C18" s="16">
        <v>560794.03</v>
      </c>
      <c r="D18" s="16">
        <v>560794.03</v>
      </c>
      <c r="E18" s="16">
        <v>560794.03</v>
      </c>
      <c r="F18" s="16"/>
      <c r="G18" s="16"/>
      <c r="H18" s="16"/>
      <c r="I18" s="16"/>
      <c r="J18" s="16"/>
      <c r="K18" s="16"/>
      <c r="L18" s="16"/>
      <c r="M18" s="16"/>
      <c r="N18" s="16"/>
      <c r="O18" s="16"/>
    </row>
    <row r="19" ht="25" customHeight="1" spans="1:15">
      <c r="A19" s="45" t="s">
        <v>95</v>
      </c>
      <c r="B19" s="45" t="s">
        <v>96</v>
      </c>
      <c r="C19" s="16">
        <v>86464.98</v>
      </c>
      <c r="D19" s="16">
        <v>86464.98</v>
      </c>
      <c r="E19" s="16">
        <v>86464.98</v>
      </c>
      <c r="F19" s="16"/>
      <c r="G19" s="16"/>
      <c r="H19" s="16"/>
      <c r="I19" s="16"/>
      <c r="J19" s="16"/>
      <c r="K19" s="16"/>
      <c r="L19" s="16"/>
      <c r="M19" s="16"/>
      <c r="N19" s="16"/>
      <c r="O19" s="16"/>
    </row>
    <row r="20" ht="20.25" customHeight="1" spans="1:15">
      <c r="A20" s="15" t="s">
        <v>97</v>
      </c>
      <c r="B20" s="15" t="s">
        <v>98</v>
      </c>
      <c r="C20" s="16">
        <v>7000000</v>
      </c>
      <c r="D20" s="16"/>
      <c r="E20" s="16"/>
      <c r="F20" s="16"/>
      <c r="G20" s="16">
        <v>7000000</v>
      </c>
      <c r="H20" s="16"/>
      <c r="I20" s="16"/>
      <c r="J20" s="16"/>
      <c r="K20" s="16"/>
      <c r="L20" s="16"/>
      <c r="M20" s="16"/>
      <c r="N20" s="16"/>
      <c r="O20" s="16"/>
    </row>
    <row r="21" ht="31" customHeight="1" spans="1:15">
      <c r="A21" s="44" t="s">
        <v>99</v>
      </c>
      <c r="B21" s="44" t="s">
        <v>100</v>
      </c>
      <c r="C21" s="16">
        <v>7000000</v>
      </c>
      <c r="D21" s="16"/>
      <c r="E21" s="16"/>
      <c r="F21" s="16"/>
      <c r="G21" s="16">
        <v>7000000</v>
      </c>
      <c r="H21" s="16"/>
      <c r="I21" s="16"/>
      <c r="J21" s="16"/>
      <c r="K21" s="16"/>
      <c r="L21" s="16"/>
      <c r="M21" s="16"/>
      <c r="N21" s="16"/>
      <c r="O21" s="16"/>
    </row>
    <row r="22" ht="20.25" customHeight="1" spans="1:15">
      <c r="A22" s="45" t="s">
        <v>101</v>
      </c>
      <c r="B22" s="45" t="s">
        <v>102</v>
      </c>
      <c r="C22" s="16">
        <v>7000000</v>
      </c>
      <c r="D22" s="16"/>
      <c r="E22" s="16"/>
      <c r="F22" s="16"/>
      <c r="G22" s="16">
        <v>7000000</v>
      </c>
      <c r="H22" s="16"/>
      <c r="I22" s="16"/>
      <c r="J22" s="16"/>
      <c r="K22" s="16"/>
      <c r="L22" s="16"/>
      <c r="M22" s="16"/>
      <c r="N22" s="16"/>
      <c r="O22" s="16"/>
    </row>
    <row r="23" ht="20.25" customHeight="1" spans="1:15">
      <c r="A23" s="15" t="s">
        <v>103</v>
      </c>
      <c r="B23" s="15" t="s">
        <v>104</v>
      </c>
      <c r="C23" s="16">
        <v>1450488</v>
      </c>
      <c r="D23" s="16">
        <v>1450488</v>
      </c>
      <c r="E23" s="16">
        <v>1450488</v>
      </c>
      <c r="F23" s="16"/>
      <c r="G23" s="16"/>
      <c r="H23" s="16"/>
      <c r="I23" s="16"/>
      <c r="J23" s="16"/>
      <c r="K23" s="16"/>
      <c r="L23" s="16"/>
      <c r="M23" s="16"/>
      <c r="N23" s="16"/>
      <c r="O23" s="16"/>
    </row>
    <row r="24" ht="20.25" customHeight="1" spans="1:15">
      <c r="A24" s="44" t="s">
        <v>105</v>
      </c>
      <c r="B24" s="44" t="s">
        <v>106</v>
      </c>
      <c r="C24" s="16">
        <v>1450488</v>
      </c>
      <c r="D24" s="16">
        <v>1450488</v>
      </c>
      <c r="E24" s="16">
        <v>1450488</v>
      </c>
      <c r="F24" s="16"/>
      <c r="G24" s="16"/>
      <c r="H24" s="16"/>
      <c r="I24" s="16"/>
      <c r="J24" s="16"/>
      <c r="K24" s="16"/>
      <c r="L24" s="16"/>
      <c r="M24" s="16"/>
      <c r="N24" s="16"/>
      <c r="O24" s="16"/>
    </row>
    <row r="25" ht="20.25" customHeight="1" spans="1:15">
      <c r="A25" s="45" t="s">
        <v>107</v>
      </c>
      <c r="B25" s="45" t="s">
        <v>108</v>
      </c>
      <c r="C25" s="16">
        <v>1291980</v>
      </c>
      <c r="D25" s="16">
        <v>1291980</v>
      </c>
      <c r="E25" s="16">
        <v>1291980</v>
      </c>
      <c r="F25" s="16"/>
      <c r="G25" s="16"/>
      <c r="H25" s="16"/>
      <c r="I25" s="16"/>
      <c r="J25" s="16"/>
      <c r="K25" s="16"/>
      <c r="L25" s="16"/>
      <c r="M25" s="16"/>
      <c r="N25" s="16"/>
      <c r="O25" s="16"/>
    </row>
    <row r="26" ht="20.25" customHeight="1" spans="1:15">
      <c r="A26" s="45" t="s">
        <v>109</v>
      </c>
      <c r="B26" s="45" t="s">
        <v>110</v>
      </c>
      <c r="C26" s="16">
        <v>158508</v>
      </c>
      <c r="D26" s="16">
        <v>158508</v>
      </c>
      <c r="E26" s="16">
        <v>158508</v>
      </c>
      <c r="F26" s="16"/>
      <c r="G26" s="16"/>
      <c r="H26" s="16"/>
      <c r="I26" s="16"/>
      <c r="J26" s="16"/>
      <c r="K26" s="16"/>
      <c r="L26" s="16"/>
      <c r="M26" s="16"/>
      <c r="N26" s="16"/>
      <c r="O26" s="16"/>
    </row>
    <row r="27" ht="20.25" customHeight="1" spans="1:15">
      <c r="A27" s="46" t="s">
        <v>111</v>
      </c>
      <c r="B27" s="46"/>
      <c r="C27" s="16">
        <v>28495693.31</v>
      </c>
      <c r="D27" s="16">
        <v>19882693.31</v>
      </c>
      <c r="E27" s="16">
        <v>16418223.31</v>
      </c>
      <c r="F27" s="16">
        <v>3464470</v>
      </c>
      <c r="G27" s="16">
        <v>7000000</v>
      </c>
      <c r="H27" s="16"/>
      <c r="I27" s="16">
        <v>120000</v>
      </c>
      <c r="J27" s="16">
        <v>1493000</v>
      </c>
      <c r="K27" s="16"/>
      <c r="L27" s="16"/>
      <c r="M27" s="16"/>
      <c r="N27" s="16"/>
      <c r="O27" s="16">
        <v>1493000</v>
      </c>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scale="60"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A1" sqref="A1"/>
    </sheetView>
  </sheetViews>
  <sheetFormatPr defaultColWidth="8.85185185185185" defaultRowHeight="15" customHeight="1" outlineLevelCol="3"/>
  <cols>
    <col min="1" max="4" width="35.712962962963" customWidth="1"/>
  </cols>
  <sheetData>
    <row r="1" ht="18.75" customHeight="1" spans="1:4">
      <c r="A1" s="1"/>
      <c r="B1" s="1"/>
      <c r="C1" s="1"/>
      <c r="D1" s="5" t="s">
        <v>112</v>
      </c>
    </row>
    <row r="2" ht="45" customHeight="1" spans="1:4">
      <c r="A2" s="3" t="s">
        <v>113</v>
      </c>
      <c r="B2" s="3"/>
      <c r="C2" s="3"/>
      <c r="D2" s="3"/>
    </row>
    <row r="3" ht="18.75" customHeight="1" spans="1:4">
      <c r="A3" s="4" t="str">
        <f>"单位名称："&amp;"易门县职业高级中学"</f>
        <v>单位名称：易门县职业高级中学</v>
      </c>
      <c r="B3" s="4"/>
      <c r="C3" s="65"/>
      <c r="D3" s="5" t="s">
        <v>2</v>
      </c>
    </row>
    <row r="4" ht="22.5" customHeight="1" spans="1:4">
      <c r="A4" s="7" t="s">
        <v>3</v>
      </c>
      <c r="B4" s="7"/>
      <c r="C4" s="7" t="s">
        <v>4</v>
      </c>
      <c r="D4" s="7"/>
    </row>
    <row r="5" ht="18.75" customHeight="1" spans="1:4">
      <c r="A5" s="7" t="s">
        <v>5</v>
      </c>
      <c r="B5" s="7" t="s">
        <v>6</v>
      </c>
      <c r="C5" s="7" t="s">
        <v>114</v>
      </c>
      <c r="D5" s="7" t="s">
        <v>6</v>
      </c>
    </row>
    <row r="6" ht="18.75" customHeight="1" spans="1:4">
      <c r="A6" s="7"/>
      <c r="B6" s="7"/>
      <c r="C6" s="7"/>
      <c r="D6" s="7"/>
    </row>
    <row r="7" ht="22.5" customHeight="1" spans="1:4">
      <c r="A7" s="14" t="s">
        <v>115</v>
      </c>
      <c r="B7" s="16">
        <v>26882693.31</v>
      </c>
      <c r="C7" s="14" t="s">
        <v>116</v>
      </c>
      <c r="D7" s="16">
        <v>26882693.31</v>
      </c>
    </row>
    <row r="8" ht="22.5" customHeight="1" spans="1:4">
      <c r="A8" s="14" t="s">
        <v>117</v>
      </c>
      <c r="B8" s="16">
        <v>19882693.31</v>
      </c>
      <c r="C8" s="14" t="str">
        <f>"（"&amp;"一"&amp;"）"&amp;"教育支出"</f>
        <v>（一）教育支出</v>
      </c>
      <c r="D8" s="16">
        <v>14978451.26</v>
      </c>
    </row>
    <row r="9" ht="22.5" customHeight="1" spans="1:4">
      <c r="A9" s="14" t="s">
        <v>118</v>
      </c>
      <c r="B9" s="16">
        <v>7000000</v>
      </c>
      <c r="C9" s="14" t="str">
        <f>"（"&amp;"二"&amp;"）"&amp;"社会保障和就业支出"</f>
        <v>（二）社会保障和就业支出</v>
      </c>
      <c r="D9" s="16">
        <v>1876667.2</v>
      </c>
    </row>
    <row r="10" ht="22.5" customHeight="1" spans="1:4">
      <c r="A10" s="14" t="s">
        <v>119</v>
      </c>
      <c r="B10" s="16"/>
      <c r="C10" s="14" t="str">
        <f>"（"&amp;"三"&amp;"）"&amp;"卫生健康支出"</f>
        <v>（三）卫生健康支出</v>
      </c>
      <c r="D10" s="16">
        <v>1577086.85</v>
      </c>
    </row>
    <row r="11" ht="22.5" customHeight="1" spans="1:4">
      <c r="A11" s="14" t="s">
        <v>120</v>
      </c>
      <c r="B11" s="16"/>
      <c r="C11" s="14" t="str">
        <f>"（"&amp;"四"&amp;"）"&amp;"城乡社区支出"</f>
        <v>（四）城乡社区支出</v>
      </c>
      <c r="D11" s="16">
        <v>7000000</v>
      </c>
    </row>
    <row r="12" ht="22.5" customHeight="1" spans="1:4">
      <c r="A12" s="14" t="s">
        <v>117</v>
      </c>
      <c r="B12" s="16"/>
      <c r="C12" s="14" t="str">
        <f>"（"&amp;"五"&amp;"）"&amp;"住房保障支出"</f>
        <v>（五）住房保障支出</v>
      </c>
      <c r="D12" s="16">
        <v>1450488</v>
      </c>
    </row>
    <row r="13" ht="22.5" customHeight="1" spans="1:4">
      <c r="A13" s="14" t="s">
        <v>118</v>
      </c>
      <c r="B13" s="16"/>
      <c r="C13" s="14"/>
      <c r="D13" s="16"/>
    </row>
    <row r="14" ht="22.5" customHeight="1" spans="1:4">
      <c r="A14" s="14" t="s">
        <v>119</v>
      </c>
      <c r="B14" s="16"/>
      <c r="C14" s="14"/>
      <c r="D14" s="16"/>
    </row>
    <row r="15" ht="22.5" customHeight="1" spans="1:4">
      <c r="A15" s="66"/>
      <c r="B15" s="16"/>
      <c r="C15" s="14" t="s">
        <v>121</v>
      </c>
      <c r="D15" s="16"/>
    </row>
    <row r="16" ht="22.5" customHeight="1" spans="1:4">
      <c r="A16" s="67" t="s">
        <v>122</v>
      </c>
      <c r="B16" s="68">
        <v>26882693.31</v>
      </c>
      <c r="C16" s="69" t="s">
        <v>123</v>
      </c>
      <c r="D16" s="68">
        <v>26882693.31</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39" t="s">
        <v>124</v>
      </c>
    </row>
    <row r="2" ht="37.5" customHeight="1" spans="1:7">
      <c r="A2" s="3" t="s">
        <v>125</v>
      </c>
      <c r="B2" s="3"/>
      <c r="C2" s="3"/>
      <c r="D2" s="3"/>
      <c r="E2" s="3"/>
      <c r="F2" s="3"/>
      <c r="G2" s="3"/>
    </row>
    <row r="3" ht="18.75" customHeight="1" spans="1:7">
      <c r="A3" s="40" t="str">
        <f>"单位名称："&amp;"易门县职业高级中学"</f>
        <v>单位名称：易门县职业高级中学</v>
      </c>
      <c r="B3" s="40"/>
      <c r="C3" s="40"/>
      <c r="D3" s="41"/>
      <c r="E3" s="41"/>
      <c r="F3" s="41"/>
      <c r="G3" s="42" t="s">
        <v>29</v>
      </c>
    </row>
    <row r="4" ht="18.75" customHeight="1" spans="1:7">
      <c r="A4" s="12" t="s">
        <v>126</v>
      </c>
      <c r="B4" s="12" t="s">
        <v>60</v>
      </c>
      <c r="C4" s="43" t="s">
        <v>32</v>
      </c>
      <c r="D4" s="43" t="s">
        <v>63</v>
      </c>
      <c r="E4" s="43"/>
      <c r="F4" s="43"/>
      <c r="G4" s="12" t="s">
        <v>64</v>
      </c>
    </row>
    <row r="5" ht="18.75" customHeight="1" spans="1:7">
      <c r="A5" s="12" t="s">
        <v>59</v>
      </c>
      <c r="B5" s="12" t="s">
        <v>60</v>
      </c>
      <c r="C5" s="43"/>
      <c r="D5" s="43" t="s">
        <v>34</v>
      </c>
      <c r="E5" s="43" t="s">
        <v>127</v>
      </c>
      <c r="F5" s="43" t="s">
        <v>128</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14978451.26</v>
      </c>
      <c r="D7" s="16">
        <v>11598209.26</v>
      </c>
      <c r="E7" s="16">
        <v>11307300.22</v>
      </c>
      <c r="F7" s="16">
        <v>290909.04</v>
      </c>
      <c r="G7" s="16">
        <v>3380242</v>
      </c>
    </row>
    <row r="8" ht="20.25" customHeight="1" spans="1:7">
      <c r="A8" s="44" t="s">
        <v>73</v>
      </c>
      <c r="B8" s="44" t="s">
        <v>74</v>
      </c>
      <c r="C8" s="16">
        <v>14978451.26</v>
      </c>
      <c r="D8" s="16">
        <v>11598209.26</v>
      </c>
      <c r="E8" s="16">
        <v>11307300.22</v>
      </c>
      <c r="F8" s="16">
        <v>290909.04</v>
      </c>
      <c r="G8" s="16">
        <v>3380242</v>
      </c>
    </row>
    <row r="9" ht="20.25" customHeight="1" spans="1:7">
      <c r="A9" s="45" t="s">
        <v>75</v>
      </c>
      <c r="B9" s="45" t="s">
        <v>76</v>
      </c>
      <c r="C9" s="16">
        <v>14978451.26</v>
      </c>
      <c r="D9" s="16">
        <v>11598209.26</v>
      </c>
      <c r="E9" s="16">
        <v>11307300.22</v>
      </c>
      <c r="F9" s="16">
        <v>290909.04</v>
      </c>
      <c r="G9" s="16">
        <v>3380242</v>
      </c>
    </row>
    <row r="10" ht="20.25" customHeight="1" spans="1:7">
      <c r="A10" s="15" t="s">
        <v>77</v>
      </c>
      <c r="B10" s="15" t="s">
        <v>78</v>
      </c>
      <c r="C10" s="16">
        <v>1876667.2</v>
      </c>
      <c r="D10" s="16">
        <v>1792439.2</v>
      </c>
      <c r="E10" s="16">
        <v>1792439.2</v>
      </c>
      <c r="F10" s="16"/>
      <c r="G10" s="16">
        <v>84228</v>
      </c>
    </row>
    <row r="11" ht="20.25" customHeight="1" spans="1:7">
      <c r="A11" s="44" t="s">
        <v>79</v>
      </c>
      <c r="B11" s="44" t="s">
        <v>80</v>
      </c>
      <c r="C11" s="16">
        <v>1792439.2</v>
      </c>
      <c r="D11" s="16">
        <v>1792439.2</v>
      </c>
      <c r="E11" s="16">
        <v>1792439.2</v>
      </c>
      <c r="F11" s="16"/>
      <c r="G11" s="16"/>
    </row>
    <row r="12" ht="20.25" customHeight="1" spans="1:7">
      <c r="A12" s="45" t="s">
        <v>81</v>
      </c>
      <c r="B12" s="45" t="s">
        <v>82</v>
      </c>
      <c r="C12" s="16">
        <v>1792439.2</v>
      </c>
      <c r="D12" s="16">
        <v>1792439.2</v>
      </c>
      <c r="E12" s="16">
        <v>1792439.2</v>
      </c>
      <c r="F12" s="16"/>
      <c r="G12" s="16"/>
    </row>
    <row r="13" ht="20.25" customHeight="1" spans="1:7">
      <c r="A13" s="44" t="s">
        <v>83</v>
      </c>
      <c r="B13" s="44" t="s">
        <v>84</v>
      </c>
      <c r="C13" s="16">
        <v>84228</v>
      </c>
      <c r="D13" s="16"/>
      <c r="E13" s="16"/>
      <c r="F13" s="16"/>
      <c r="G13" s="16">
        <v>84228</v>
      </c>
    </row>
    <row r="14" ht="20.25" customHeight="1" spans="1:7">
      <c r="A14" s="45" t="s">
        <v>85</v>
      </c>
      <c r="B14" s="45" t="s">
        <v>86</v>
      </c>
      <c r="C14" s="16">
        <v>84228</v>
      </c>
      <c r="D14" s="16"/>
      <c r="E14" s="16"/>
      <c r="F14" s="16"/>
      <c r="G14" s="16">
        <v>84228</v>
      </c>
    </row>
    <row r="15" ht="20.25" customHeight="1" spans="1:7">
      <c r="A15" s="15" t="s">
        <v>87</v>
      </c>
      <c r="B15" s="15" t="s">
        <v>88</v>
      </c>
      <c r="C15" s="16">
        <v>1577086.85</v>
      </c>
      <c r="D15" s="16">
        <v>1577086.85</v>
      </c>
      <c r="E15" s="16">
        <v>1577086.85</v>
      </c>
      <c r="F15" s="16"/>
      <c r="G15" s="16"/>
    </row>
    <row r="16" ht="20.25" customHeight="1" spans="1:7">
      <c r="A16" s="44" t="s">
        <v>89</v>
      </c>
      <c r="B16" s="44" t="s">
        <v>90</v>
      </c>
      <c r="C16" s="16">
        <v>1577086.85</v>
      </c>
      <c r="D16" s="16">
        <v>1577086.85</v>
      </c>
      <c r="E16" s="16">
        <v>1577086.85</v>
      </c>
      <c r="F16" s="16"/>
      <c r="G16" s="16"/>
    </row>
    <row r="17" ht="20.25" customHeight="1" spans="1:7">
      <c r="A17" s="45" t="s">
        <v>91</v>
      </c>
      <c r="B17" s="45" t="s">
        <v>92</v>
      </c>
      <c r="C17" s="16">
        <v>929827.84</v>
      </c>
      <c r="D17" s="16">
        <v>929827.84</v>
      </c>
      <c r="E17" s="16">
        <v>929827.84</v>
      </c>
      <c r="F17" s="16"/>
      <c r="G17" s="16"/>
    </row>
    <row r="18" ht="20.25" customHeight="1" spans="1:7">
      <c r="A18" s="45" t="s">
        <v>93</v>
      </c>
      <c r="B18" s="45" t="s">
        <v>94</v>
      </c>
      <c r="C18" s="16">
        <v>560794.03</v>
      </c>
      <c r="D18" s="16">
        <v>560794.03</v>
      </c>
      <c r="E18" s="16">
        <v>560794.03</v>
      </c>
      <c r="F18" s="16"/>
      <c r="G18" s="16"/>
    </row>
    <row r="19" ht="20.25" customHeight="1" spans="1:7">
      <c r="A19" s="45" t="s">
        <v>95</v>
      </c>
      <c r="B19" s="45" t="s">
        <v>96</v>
      </c>
      <c r="C19" s="16">
        <v>86464.98</v>
      </c>
      <c r="D19" s="16">
        <v>86464.98</v>
      </c>
      <c r="E19" s="16">
        <v>86464.98</v>
      </c>
      <c r="F19" s="16"/>
      <c r="G19" s="16"/>
    </row>
    <row r="20" ht="20.25" customHeight="1" spans="1:7">
      <c r="A20" s="15" t="s">
        <v>103</v>
      </c>
      <c r="B20" s="15" t="s">
        <v>104</v>
      </c>
      <c r="C20" s="16">
        <v>1450488</v>
      </c>
      <c r="D20" s="16">
        <v>1450488</v>
      </c>
      <c r="E20" s="16">
        <v>1450488</v>
      </c>
      <c r="F20" s="16"/>
      <c r="G20" s="16"/>
    </row>
    <row r="21" ht="20.25" customHeight="1" spans="1:7">
      <c r="A21" s="44" t="s">
        <v>105</v>
      </c>
      <c r="B21" s="44" t="s">
        <v>106</v>
      </c>
      <c r="C21" s="16">
        <v>1450488</v>
      </c>
      <c r="D21" s="16">
        <v>1450488</v>
      </c>
      <c r="E21" s="16">
        <v>1450488</v>
      </c>
      <c r="F21" s="16"/>
      <c r="G21" s="16"/>
    </row>
    <row r="22" ht="20.25" customHeight="1" spans="1:7">
      <c r="A22" s="45" t="s">
        <v>107</v>
      </c>
      <c r="B22" s="45" t="s">
        <v>108</v>
      </c>
      <c r="C22" s="16">
        <v>1291980</v>
      </c>
      <c r="D22" s="16">
        <v>1291980</v>
      </c>
      <c r="E22" s="16">
        <v>1291980</v>
      </c>
      <c r="F22" s="16"/>
      <c r="G22" s="16"/>
    </row>
    <row r="23" ht="20.25" customHeight="1" spans="1:7">
      <c r="A23" s="45" t="s">
        <v>109</v>
      </c>
      <c r="B23" s="45" t="s">
        <v>110</v>
      </c>
      <c r="C23" s="16">
        <v>158508</v>
      </c>
      <c r="D23" s="16">
        <v>158508</v>
      </c>
      <c r="E23" s="16">
        <v>158508</v>
      </c>
      <c r="F23" s="16"/>
      <c r="G23" s="16"/>
    </row>
    <row r="24" ht="20.25" customHeight="1" spans="1:7">
      <c r="A24" s="46" t="s">
        <v>111</v>
      </c>
      <c r="B24" s="46"/>
      <c r="C24" s="47">
        <v>19882693.31</v>
      </c>
      <c r="D24" s="47">
        <v>16418223.31</v>
      </c>
      <c r="E24" s="47">
        <v>16127314.27</v>
      </c>
      <c r="F24" s="47">
        <v>290909.04</v>
      </c>
      <c r="G24" s="47">
        <v>3464470</v>
      </c>
    </row>
  </sheetData>
  <mergeCells count="7">
    <mergeCell ref="A2:G2"/>
    <mergeCell ref="A3:C3"/>
    <mergeCell ref="A4:B4"/>
    <mergeCell ref="D4:F4"/>
    <mergeCell ref="A24:B24"/>
    <mergeCell ref="C4:C5"/>
    <mergeCell ref="G4:G5"/>
  </mergeCells>
  <pageMargins left="0.75" right="0.75" top="1" bottom="1" header="0.5" footer="0.5"/>
  <pageSetup paperSize="1" scale="78"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3" sqref="A13"/>
    </sheetView>
  </sheetViews>
  <sheetFormatPr defaultColWidth="8.85185185185185" defaultRowHeight="15" customHeight="1" outlineLevelRow="7" outlineLevelCol="5"/>
  <cols>
    <col min="1" max="6" width="28.5740740740741" customWidth="1"/>
  </cols>
  <sheetData>
    <row r="1" ht="18.75" customHeight="1" spans="1:6">
      <c r="A1" s="58"/>
      <c r="B1" s="58"/>
      <c r="C1" s="59"/>
      <c r="D1" s="1"/>
      <c r="E1" s="1"/>
      <c r="F1" s="60" t="s">
        <v>129</v>
      </c>
    </row>
    <row r="2" ht="41.25" customHeight="1" spans="1:6">
      <c r="A2" s="61" t="s">
        <v>130</v>
      </c>
      <c r="B2" s="61"/>
      <c r="C2" s="61"/>
      <c r="D2" s="61"/>
      <c r="E2" s="61"/>
      <c r="F2" s="61"/>
    </row>
    <row r="3" ht="18.75" customHeight="1" spans="1:6">
      <c r="A3" s="4" t="str">
        <f>"单位名称："&amp;"易门县职业高级中学"</f>
        <v>单位名称：易门县职业高级中学</v>
      </c>
      <c r="B3" s="4"/>
      <c r="C3" s="4"/>
      <c r="D3" s="62"/>
      <c r="E3" s="1"/>
      <c r="F3" s="60" t="s">
        <v>29</v>
      </c>
    </row>
    <row r="4" ht="18.75" customHeight="1" spans="1:6">
      <c r="A4" s="12" t="s">
        <v>131</v>
      </c>
      <c r="B4" s="43" t="s">
        <v>132</v>
      </c>
      <c r="C4" s="43" t="s">
        <v>133</v>
      </c>
      <c r="D4" s="43"/>
      <c r="E4" s="43"/>
      <c r="F4" s="43" t="s">
        <v>134</v>
      </c>
    </row>
    <row r="5" ht="18.75" customHeight="1" spans="1:6">
      <c r="A5" s="12"/>
      <c r="B5" s="43"/>
      <c r="C5" s="43" t="s">
        <v>34</v>
      </c>
      <c r="D5" s="43" t="s">
        <v>135</v>
      </c>
      <c r="E5" s="43" t="s">
        <v>136</v>
      </c>
      <c r="F5" s="43"/>
    </row>
    <row r="6" ht="18.75" customHeight="1" spans="1:6">
      <c r="A6" s="63">
        <v>1</v>
      </c>
      <c r="B6" s="64">
        <v>2</v>
      </c>
      <c r="C6" s="63">
        <v>3</v>
      </c>
      <c r="D6" s="63">
        <v>4</v>
      </c>
      <c r="E6" s="63">
        <v>5</v>
      </c>
      <c r="F6" s="63">
        <v>6</v>
      </c>
    </row>
    <row r="7" ht="20.25" customHeight="1" spans="1:6">
      <c r="A7" s="16"/>
      <c r="B7" s="16"/>
      <c r="C7" s="16"/>
      <c r="D7" s="16"/>
      <c r="E7" s="16"/>
      <c r="F7" s="16"/>
    </row>
    <row r="8" customHeight="1" spans="1:6">
      <c r="A8" t="s">
        <v>137</v>
      </c>
    </row>
  </sheetData>
  <mergeCells count="6">
    <mergeCell ref="A2:F2"/>
    <mergeCell ref="A3:C3"/>
    <mergeCell ref="C4:E4"/>
    <mergeCell ref="A4:A5"/>
    <mergeCell ref="B4:B5"/>
    <mergeCell ref="F4:F5"/>
  </mergeCells>
  <pageMargins left="0.75" right="0.75" top="1" bottom="1" header="0.5" footer="0.5"/>
  <pageSetup paperSize="1" scale="72"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2" workbookViewId="0">
      <selection activeCell="C20" sqref="C20"/>
    </sheetView>
  </sheetViews>
  <sheetFormatPr defaultColWidth="8.85185185185185" defaultRowHeight="15" customHeight="1"/>
  <cols>
    <col min="1" max="1" width="17.5555555555556" customWidth="1"/>
    <col min="2" max="2" width="23.6666666666667" customWidth="1"/>
    <col min="3" max="3" width="16.3333333333333" customWidth="1"/>
    <col min="4" max="4" width="14.6666666666667" customWidth="1"/>
    <col min="5" max="5" width="21" customWidth="1"/>
    <col min="6" max="6" width="14.7777777777778" customWidth="1"/>
    <col min="7" max="7" width="17.8888888888889" customWidth="1"/>
    <col min="8" max="9" width="14.2777777777778" customWidth="1"/>
    <col min="10" max="10" width="8" customWidth="1"/>
    <col min="11" max="11" width="10" customWidth="1"/>
    <col min="12" max="12" width="14.2777777777778" customWidth="1"/>
    <col min="13" max="13" width="9.22222222222222" customWidth="1"/>
    <col min="14" max="14" width="10.3333333333333" customWidth="1"/>
    <col min="15" max="15" width="9.55555555555556" customWidth="1"/>
    <col min="16" max="16" width="10.3333333333333" customWidth="1"/>
    <col min="17" max="17" width="11" customWidth="1"/>
    <col min="18" max="18" width="10.7777777777778" customWidth="1"/>
    <col min="19" max="19" width="9.11111111111111" customWidth="1"/>
    <col min="20" max="20" width="10.2222222222222" customWidth="1"/>
    <col min="21" max="21" width="10.7777777777778" customWidth="1"/>
    <col min="22" max="22" width="9.44444444444444" customWidth="1"/>
    <col min="23" max="23" width="9.88888888888889" customWidth="1"/>
  </cols>
  <sheetData>
    <row r="1" ht="18.75" customHeight="1" spans="1:23">
      <c r="A1" s="1"/>
      <c r="B1" s="1"/>
      <c r="C1" s="1"/>
      <c r="D1" s="1"/>
      <c r="E1" s="1"/>
      <c r="F1" s="1"/>
      <c r="G1" s="1"/>
      <c r="H1" s="1"/>
      <c r="I1" s="1"/>
      <c r="J1" s="1"/>
      <c r="K1" s="1"/>
      <c r="L1" s="2"/>
      <c r="M1" s="2"/>
      <c r="N1" s="2"/>
      <c r="O1" s="2"/>
      <c r="P1" s="2"/>
      <c r="Q1" s="2"/>
      <c r="R1" s="2"/>
      <c r="S1" s="2"/>
      <c r="T1" s="2"/>
      <c r="U1" s="2"/>
      <c r="V1" s="2"/>
      <c r="W1" s="2" t="s">
        <v>138</v>
      </c>
    </row>
    <row r="2" ht="45" customHeight="1" spans="1:23">
      <c r="A2" s="3" t="s">
        <v>139</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"单位名称："&amp;"易门县职业高级中学"</f>
        <v>单位名称：易门县职业高级中学</v>
      </c>
      <c r="B3" s="4"/>
      <c r="C3" s="4"/>
      <c r="D3" s="4"/>
      <c r="E3" s="4"/>
      <c r="F3" s="4"/>
      <c r="G3" s="4"/>
      <c r="H3" s="52"/>
      <c r="I3" s="52"/>
      <c r="J3" s="52"/>
      <c r="K3" s="52"/>
      <c r="L3" s="5"/>
      <c r="M3" s="5"/>
      <c r="N3" s="5"/>
      <c r="O3" s="5"/>
      <c r="P3" s="5"/>
      <c r="Q3" s="5"/>
      <c r="R3" s="5"/>
      <c r="S3" s="5"/>
      <c r="T3" s="5"/>
      <c r="U3" s="5"/>
      <c r="V3" s="5"/>
      <c r="W3" s="5" t="s">
        <v>29</v>
      </c>
    </row>
    <row r="4" ht="26" customHeight="1" spans="1:23">
      <c r="A4" s="54" t="s">
        <v>140</v>
      </c>
      <c r="B4" s="54" t="s">
        <v>141</v>
      </c>
      <c r="C4" s="54" t="s">
        <v>142</v>
      </c>
      <c r="D4" s="54" t="s">
        <v>143</v>
      </c>
      <c r="E4" s="54" t="s">
        <v>144</v>
      </c>
      <c r="F4" s="54" t="s">
        <v>145</v>
      </c>
      <c r="G4" s="54" t="s">
        <v>146</v>
      </c>
      <c r="H4" s="55" t="s">
        <v>32</v>
      </c>
      <c r="I4" s="55" t="s">
        <v>147</v>
      </c>
      <c r="J4" s="54"/>
      <c r="K4" s="54"/>
      <c r="L4" s="54"/>
      <c r="M4" s="54"/>
      <c r="N4" s="54" t="s">
        <v>148</v>
      </c>
      <c r="O4" s="54"/>
      <c r="P4" s="54"/>
      <c r="Q4" s="54" t="s">
        <v>38</v>
      </c>
      <c r="R4" s="54" t="s">
        <v>62</v>
      </c>
      <c r="S4" s="54"/>
      <c r="T4" s="54"/>
      <c r="U4" s="54"/>
      <c r="V4" s="54"/>
      <c r="W4" s="54"/>
    </row>
    <row r="5" ht="26" customHeight="1" spans="1:23">
      <c r="A5" s="54"/>
      <c r="B5" s="54"/>
      <c r="C5" s="54"/>
      <c r="D5" s="54"/>
      <c r="E5" s="54"/>
      <c r="F5" s="54"/>
      <c r="G5" s="54"/>
      <c r="H5" s="55" t="s">
        <v>149</v>
      </c>
      <c r="I5" s="55" t="s">
        <v>150</v>
      </c>
      <c r="J5" s="54" t="s">
        <v>36</v>
      </c>
      <c r="K5" s="54" t="s">
        <v>37</v>
      </c>
      <c r="L5" s="54"/>
      <c r="M5" s="54"/>
      <c r="N5" s="54" t="s">
        <v>148</v>
      </c>
      <c r="O5" s="54" t="s">
        <v>36</v>
      </c>
      <c r="P5" s="54" t="s">
        <v>37</v>
      </c>
      <c r="Q5" s="54" t="s">
        <v>38</v>
      </c>
      <c r="R5" s="54" t="s">
        <v>62</v>
      </c>
      <c r="S5" s="54" t="s">
        <v>41</v>
      </c>
      <c r="T5" s="54" t="s">
        <v>42</v>
      </c>
      <c r="U5" s="54" t="s">
        <v>43</v>
      </c>
      <c r="V5" s="54" t="s">
        <v>44</v>
      </c>
      <c r="W5" s="54" t="s">
        <v>45</v>
      </c>
    </row>
    <row r="6" ht="26" customHeight="1" spans="1:23">
      <c r="A6" s="54"/>
      <c r="B6" s="54"/>
      <c r="C6" s="54"/>
      <c r="D6" s="54"/>
      <c r="E6" s="54"/>
      <c r="F6" s="54"/>
      <c r="G6" s="54"/>
      <c r="H6" s="55"/>
      <c r="I6" s="55" t="s">
        <v>151</v>
      </c>
      <c r="J6" s="54" t="s">
        <v>152</v>
      </c>
      <c r="K6" s="54" t="s">
        <v>153</v>
      </c>
      <c r="L6" s="54" t="s">
        <v>154</v>
      </c>
      <c r="M6" s="54" t="s">
        <v>155</v>
      </c>
      <c r="N6" s="54" t="s">
        <v>35</v>
      </c>
      <c r="O6" s="54" t="s">
        <v>36</v>
      </c>
      <c r="P6" s="54" t="s">
        <v>37</v>
      </c>
      <c r="Q6" s="54"/>
      <c r="R6" s="54" t="s">
        <v>34</v>
      </c>
      <c r="S6" s="54" t="s">
        <v>41</v>
      </c>
      <c r="T6" s="54" t="s">
        <v>42</v>
      </c>
      <c r="U6" s="54" t="s">
        <v>43</v>
      </c>
      <c r="V6" s="54" t="s">
        <v>44</v>
      </c>
      <c r="W6" s="54" t="s">
        <v>45</v>
      </c>
    </row>
    <row r="7" ht="26"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26" customHeight="1" spans="1:23">
      <c r="A9" s="8" t="s">
        <v>56</v>
      </c>
      <c r="B9" s="8" t="s">
        <v>156</v>
      </c>
      <c r="C9" s="9" t="s">
        <v>157</v>
      </c>
      <c r="D9" s="8" t="s">
        <v>75</v>
      </c>
      <c r="E9" s="8" t="s">
        <v>76</v>
      </c>
      <c r="F9" s="8" t="s">
        <v>158</v>
      </c>
      <c r="G9" s="8" t="s">
        <v>159</v>
      </c>
      <c r="H9" s="16">
        <v>5161404</v>
      </c>
      <c r="I9" s="16">
        <v>5161404</v>
      </c>
      <c r="J9" s="16"/>
      <c r="K9" s="16"/>
      <c r="L9" s="16">
        <v>5161404</v>
      </c>
      <c r="M9" s="16"/>
      <c r="N9" s="16"/>
      <c r="O9" s="16"/>
      <c r="P9" s="16"/>
      <c r="Q9" s="16"/>
      <c r="R9" s="16"/>
      <c r="S9" s="16"/>
      <c r="T9" s="16"/>
      <c r="U9" s="16"/>
      <c r="V9" s="16"/>
      <c r="W9" s="16"/>
    </row>
    <row r="10" ht="26" customHeight="1" spans="1:23">
      <c r="A10" s="8" t="s">
        <v>56</v>
      </c>
      <c r="B10" s="8" t="s">
        <v>156</v>
      </c>
      <c r="C10" s="9" t="s">
        <v>157</v>
      </c>
      <c r="D10" s="8" t="s">
        <v>75</v>
      </c>
      <c r="E10" s="8" t="s">
        <v>76</v>
      </c>
      <c r="F10" s="8" t="s">
        <v>160</v>
      </c>
      <c r="G10" s="8" t="s">
        <v>161</v>
      </c>
      <c r="H10" s="16">
        <v>292512</v>
      </c>
      <c r="I10" s="16">
        <v>292512</v>
      </c>
      <c r="J10" s="16"/>
      <c r="K10" s="16"/>
      <c r="L10" s="16">
        <v>292512</v>
      </c>
      <c r="M10" s="16"/>
      <c r="N10" s="16"/>
      <c r="O10" s="16"/>
      <c r="P10" s="22"/>
      <c r="Q10" s="16"/>
      <c r="R10" s="16"/>
      <c r="S10" s="16"/>
      <c r="T10" s="16"/>
      <c r="U10" s="16"/>
      <c r="V10" s="16"/>
      <c r="W10" s="16"/>
    </row>
    <row r="11" ht="26" customHeight="1" spans="1:23">
      <c r="A11" s="8" t="s">
        <v>56</v>
      </c>
      <c r="B11" s="8" t="s">
        <v>156</v>
      </c>
      <c r="C11" s="9" t="s">
        <v>157</v>
      </c>
      <c r="D11" s="8" t="s">
        <v>75</v>
      </c>
      <c r="E11" s="8" t="s">
        <v>76</v>
      </c>
      <c r="F11" s="8" t="s">
        <v>162</v>
      </c>
      <c r="G11" s="8" t="s">
        <v>163</v>
      </c>
      <c r="H11" s="16">
        <v>25800</v>
      </c>
      <c r="I11" s="16">
        <v>25800</v>
      </c>
      <c r="J11" s="16"/>
      <c r="K11" s="16"/>
      <c r="L11" s="16">
        <v>25800</v>
      </c>
      <c r="M11" s="16"/>
      <c r="N11" s="16"/>
      <c r="O11" s="16"/>
      <c r="P11" s="22"/>
      <c r="Q11" s="16"/>
      <c r="R11" s="16"/>
      <c r="S11" s="16"/>
      <c r="T11" s="16"/>
      <c r="U11" s="16"/>
      <c r="V11" s="16"/>
      <c r="W11" s="16"/>
    </row>
    <row r="12" ht="26" customHeight="1" spans="1:23">
      <c r="A12" s="8" t="s">
        <v>56</v>
      </c>
      <c r="B12" s="8" t="s">
        <v>156</v>
      </c>
      <c r="C12" s="9" t="s">
        <v>157</v>
      </c>
      <c r="D12" s="8" t="s">
        <v>75</v>
      </c>
      <c r="E12" s="8" t="s">
        <v>76</v>
      </c>
      <c r="F12" s="8" t="s">
        <v>164</v>
      </c>
      <c r="G12" s="8" t="s">
        <v>165</v>
      </c>
      <c r="H12" s="16">
        <v>430117</v>
      </c>
      <c r="I12" s="16">
        <v>430117</v>
      </c>
      <c r="J12" s="16"/>
      <c r="K12" s="16"/>
      <c r="L12" s="16">
        <v>430117</v>
      </c>
      <c r="M12" s="16"/>
      <c r="N12" s="16"/>
      <c r="O12" s="16"/>
      <c r="P12" s="22"/>
      <c r="Q12" s="16"/>
      <c r="R12" s="16"/>
      <c r="S12" s="16"/>
      <c r="T12" s="16"/>
      <c r="U12" s="16"/>
      <c r="V12" s="16"/>
      <c r="W12" s="16"/>
    </row>
    <row r="13" ht="26" customHeight="1" spans="1:23">
      <c r="A13" s="8" t="s">
        <v>56</v>
      </c>
      <c r="B13" s="8" t="s">
        <v>156</v>
      </c>
      <c r="C13" s="9" t="s">
        <v>157</v>
      </c>
      <c r="D13" s="8" t="s">
        <v>75</v>
      </c>
      <c r="E13" s="8" t="s">
        <v>76</v>
      </c>
      <c r="F13" s="8" t="s">
        <v>164</v>
      </c>
      <c r="G13" s="8" t="s">
        <v>165</v>
      </c>
      <c r="H13" s="16">
        <v>1484448</v>
      </c>
      <c r="I13" s="16">
        <v>1484448</v>
      </c>
      <c r="J13" s="16"/>
      <c r="K13" s="16"/>
      <c r="L13" s="16">
        <v>1484448</v>
      </c>
      <c r="M13" s="16"/>
      <c r="N13" s="16"/>
      <c r="O13" s="16"/>
      <c r="P13" s="22"/>
      <c r="Q13" s="16"/>
      <c r="R13" s="16"/>
      <c r="S13" s="16"/>
      <c r="T13" s="16"/>
      <c r="U13" s="16"/>
      <c r="V13" s="16"/>
      <c r="W13" s="16"/>
    </row>
    <row r="14" ht="26" customHeight="1" spans="1:23">
      <c r="A14" s="8" t="s">
        <v>56</v>
      </c>
      <c r="B14" s="8" t="s">
        <v>156</v>
      </c>
      <c r="C14" s="9" t="s">
        <v>157</v>
      </c>
      <c r="D14" s="8" t="s">
        <v>75</v>
      </c>
      <c r="E14" s="8" t="s">
        <v>76</v>
      </c>
      <c r="F14" s="8" t="s">
        <v>164</v>
      </c>
      <c r="G14" s="8" t="s">
        <v>165</v>
      </c>
      <c r="H14" s="16">
        <v>1443120</v>
      </c>
      <c r="I14" s="16">
        <v>1443120</v>
      </c>
      <c r="J14" s="16"/>
      <c r="K14" s="16"/>
      <c r="L14" s="16">
        <v>1443120</v>
      </c>
      <c r="M14" s="16"/>
      <c r="N14" s="16"/>
      <c r="O14" s="16"/>
      <c r="P14" s="22"/>
      <c r="Q14" s="16"/>
      <c r="R14" s="16"/>
      <c r="S14" s="16"/>
      <c r="T14" s="16"/>
      <c r="U14" s="16"/>
      <c r="V14" s="16"/>
      <c r="W14" s="16"/>
    </row>
    <row r="15" ht="26" customHeight="1" spans="1:23">
      <c r="A15" s="8" t="s">
        <v>56</v>
      </c>
      <c r="B15" s="8" t="s">
        <v>156</v>
      </c>
      <c r="C15" s="9" t="s">
        <v>157</v>
      </c>
      <c r="D15" s="8" t="s">
        <v>75</v>
      </c>
      <c r="E15" s="8" t="s">
        <v>76</v>
      </c>
      <c r="F15" s="8" t="s">
        <v>164</v>
      </c>
      <c r="G15" s="8" t="s">
        <v>165</v>
      </c>
      <c r="H15" s="16">
        <v>843480</v>
      </c>
      <c r="I15" s="16">
        <v>843480</v>
      </c>
      <c r="J15" s="16"/>
      <c r="K15" s="16"/>
      <c r="L15" s="16">
        <v>843480</v>
      </c>
      <c r="M15" s="16"/>
      <c r="N15" s="16"/>
      <c r="O15" s="16"/>
      <c r="P15" s="22"/>
      <c r="Q15" s="16"/>
      <c r="R15" s="16"/>
      <c r="S15" s="16"/>
      <c r="T15" s="16"/>
      <c r="U15" s="16"/>
      <c r="V15" s="16"/>
      <c r="W15" s="16"/>
    </row>
    <row r="16" ht="26" customHeight="1" spans="1:23">
      <c r="A16" s="8" t="s">
        <v>56</v>
      </c>
      <c r="B16" s="8" t="s">
        <v>156</v>
      </c>
      <c r="C16" s="9" t="s">
        <v>157</v>
      </c>
      <c r="D16" s="8" t="s">
        <v>109</v>
      </c>
      <c r="E16" s="8" t="s">
        <v>110</v>
      </c>
      <c r="F16" s="8" t="s">
        <v>160</v>
      </c>
      <c r="G16" s="8" t="s">
        <v>161</v>
      </c>
      <c r="H16" s="16">
        <v>158508</v>
      </c>
      <c r="I16" s="16">
        <v>158508</v>
      </c>
      <c r="J16" s="16"/>
      <c r="K16" s="16"/>
      <c r="L16" s="16">
        <v>158508</v>
      </c>
      <c r="M16" s="16"/>
      <c r="N16" s="16"/>
      <c r="O16" s="16"/>
      <c r="P16" s="22"/>
      <c r="Q16" s="16"/>
      <c r="R16" s="16"/>
      <c r="S16" s="16"/>
      <c r="T16" s="16"/>
      <c r="U16" s="16"/>
      <c r="V16" s="16"/>
      <c r="W16" s="16"/>
    </row>
    <row r="17" ht="26" customHeight="1" spans="1:23">
      <c r="A17" s="8" t="s">
        <v>56</v>
      </c>
      <c r="B17" s="8" t="s">
        <v>166</v>
      </c>
      <c r="C17" s="9" t="s">
        <v>167</v>
      </c>
      <c r="D17" s="8" t="s">
        <v>75</v>
      </c>
      <c r="E17" s="8" t="s">
        <v>76</v>
      </c>
      <c r="F17" s="8" t="s">
        <v>168</v>
      </c>
      <c r="G17" s="8" t="s">
        <v>169</v>
      </c>
      <c r="H17" s="16">
        <v>78419.22</v>
      </c>
      <c r="I17" s="16">
        <v>78419.22</v>
      </c>
      <c r="J17" s="16"/>
      <c r="K17" s="16"/>
      <c r="L17" s="16">
        <v>78419.22</v>
      </c>
      <c r="M17" s="16"/>
      <c r="N17" s="16"/>
      <c r="O17" s="16"/>
      <c r="P17" s="22"/>
      <c r="Q17" s="16"/>
      <c r="R17" s="16"/>
      <c r="S17" s="16"/>
      <c r="T17" s="16"/>
      <c r="U17" s="16"/>
      <c r="V17" s="16"/>
      <c r="W17" s="16"/>
    </row>
    <row r="18" s="53" customFormat="1" ht="34" customHeight="1" spans="1:23">
      <c r="A18" s="9" t="s">
        <v>56</v>
      </c>
      <c r="B18" s="9" t="s">
        <v>166</v>
      </c>
      <c r="C18" s="9" t="s">
        <v>167</v>
      </c>
      <c r="D18" s="9" t="s">
        <v>81</v>
      </c>
      <c r="E18" s="9" t="s">
        <v>82</v>
      </c>
      <c r="F18" s="9" t="s">
        <v>170</v>
      </c>
      <c r="G18" s="9" t="s">
        <v>171</v>
      </c>
      <c r="H18" s="56">
        <v>1792439.2</v>
      </c>
      <c r="I18" s="56">
        <v>1792439.2</v>
      </c>
      <c r="J18" s="56"/>
      <c r="K18" s="56"/>
      <c r="L18" s="56">
        <v>1792439.2</v>
      </c>
      <c r="M18" s="56"/>
      <c r="N18" s="56"/>
      <c r="O18" s="56"/>
      <c r="P18" s="57"/>
      <c r="Q18" s="56"/>
      <c r="R18" s="56"/>
      <c r="S18" s="56"/>
      <c r="T18" s="56"/>
      <c r="U18" s="56"/>
      <c r="V18" s="56"/>
      <c r="W18" s="56"/>
    </row>
    <row r="19" ht="26" customHeight="1" spans="1:23">
      <c r="A19" s="8" t="s">
        <v>56</v>
      </c>
      <c r="B19" s="8" t="s">
        <v>166</v>
      </c>
      <c r="C19" s="9" t="s">
        <v>167</v>
      </c>
      <c r="D19" s="8" t="s">
        <v>91</v>
      </c>
      <c r="E19" s="8" t="s">
        <v>92</v>
      </c>
      <c r="F19" s="8" t="s">
        <v>172</v>
      </c>
      <c r="G19" s="8" t="s">
        <v>173</v>
      </c>
      <c r="H19" s="16">
        <v>929827.84</v>
      </c>
      <c r="I19" s="16">
        <v>929827.84</v>
      </c>
      <c r="J19" s="16"/>
      <c r="K19" s="16"/>
      <c r="L19" s="16">
        <v>929827.84</v>
      </c>
      <c r="M19" s="16"/>
      <c r="N19" s="16"/>
      <c r="O19" s="16"/>
      <c r="P19" s="22"/>
      <c r="Q19" s="16"/>
      <c r="R19" s="16"/>
      <c r="S19" s="16"/>
      <c r="T19" s="16"/>
      <c r="U19" s="16"/>
      <c r="V19" s="16"/>
      <c r="W19" s="16"/>
    </row>
    <row r="20" ht="26" customHeight="1" spans="1:23">
      <c r="A20" s="8" t="s">
        <v>56</v>
      </c>
      <c r="B20" s="8" t="s">
        <v>166</v>
      </c>
      <c r="C20" s="9" t="s">
        <v>167</v>
      </c>
      <c r="D20" s="8" t="s">
        <v>93</v>
      </c>
      <c r="E20" s="8" t="s">
        <v>94</v>
      </c>
      <c r="F20" s="8" t="s">
        <v>174</v>
      </c>
      <c r="G20" s="8" t="s">
        <v>175</v>
      </c>
      <c r="H20" s="16">
        <v>560794.03</v>
      </c>
      <c r="I20" s="16">
        <v>560794.03</v>
      </c>
      <c r="J20" s="16"/>
      <c r="K20" s="16"/>
      <c r="L20" s="16">
        <v>560794.03</v>
      </c>
      <c r="M20" s="16"/>
      <c r="N20" s="16"/>
      <c r="O20" s="16"/>
      <c r="P20" s="22"/>
      <c r="Q20" s="16"/>
      <c r="R20" s="16"/>
      <c r="S20" s="16"/>
      <c r="T20" s="16"/>
      <c r="U20" s="16"/>
      <c r="V20" s="16"/>
      <c r="W20" s="16"/>
    </row>
    <row r="21" ht="26" customHeight="1" spans="1:23">
      <c r="A21" s="8" t="s">
        <v>56</v>
      </c>
      <c r="B21" s="8" t="s">
        <v>166</v>
      </c>
      <c r="C21" s="9" t="s">
        <v>167</v>
      </c>
      <c r="D21" s="8" t="s">
        <v>95</v>
      </c>
      <c r="E21" s="8" t="s">
        <v>96</v>
      </c>
      <c r="F21" s="8" t="s">
        <v>168</v>
      </c>
      <c r="G21" s="8" t="s">
        <v>169</v>
      </c>
      <c r="H21" s="16">
        <v>41654</v>
      </c>
      <c r="I21" s="16">
        <v>41654</v>
      </c>
      <c r="J21" s="16"/>
      <c r="K21" s="16"/>
      <c r="L21" s="16">
        <v>41654</v>
      </c>
      <c r="M21" s="16"/>
      <c r="N21" s="16"/>
      <c r="O21" s="16"/>
      <c r="P21" s="22"/>
      <c r="Q21" s="16"/>
      <c r="R21" s="16"/>
      <c r="S21" s="16"/>
      <c r="T21" s="16"/>
      <c r="U21" s="16"/>
      <c r="V21" s="16"/>
      <c r="W21" s="16"/>
    </row>
    <row r="22" ht="26" customHeight="1" spans="1:23">
      <c r="A22" s="8" t="s">
        <v>56</v>
      </c>
      <c r="B22" s="8" t="s">
        <v>166</v>
      </c>
      <c r="C22" s="9" t="s">
        <v>167</v>
      </c>
      <c r="D22" s="8" t="s">
        <v>95</v>
      </c>
      <c r="E22" s="8" t="s">
        <v>96</v>
      </c>
      <c r="F22" s="8" t="s">
        <v>168</v>
      </c>
      <c r="G22" s="8" t="s">
        <v>169</v>
      </c>
      <c r="H22" s="16">
        <v>44810.98</v>
      </c>
      <c r="I22" s="16">
        <v>44810.98</v>
      </c>
      <c r="J22" s="16"/>
      <c r="K22" s="16"/>
      <c r="L22" s="16">
        <v>44810.98</v>
      </c>
      <c r="M22" s="16"/>
      <c r="N22" s="16"/>
      <c r="O22" s="16"/>
      <c r="P22" s="22"/>
      <c r="Q22" s="16"/>
      <c r="R22" s="16"/>
      <c r="S22" s="16"/>
      <c r="T22" s="16"/>
      <c r="U22" s="16"/>
      <c r="V22" s="16"/>
      <c r="W22" s="16"/>
    </row>
    <row r="23" ht="26" customHeight="1" spans="1:23">
      <c r="A23" s="8" t="s">
        <v>56</v>
      </c>
      <c r="B23" s="8" t="s">
        <v>176</v>
      </c>
      <c r="C23" s="9" t="s">
        <v>108</v>
      </c>
      <c r="D23" s="8" t="s">
        <v>107</v>
      </c>
      <c r="E23" s="8" t="s">
        <v>108</v>
      </c>
      <c r="F23" s="8" t="s">
        <v>177</v>
      </c>
      <c r="G23" s="8" t="s">
        <v>108</v>
      </c>
      <c r="H23" s="16">
        <v>1291980</v>
      </c>
      <c r="I23" s="16">
        <v>1291980</v>
      </c>
      <c r="J23" s="16"/>
      <c r="K23" s="16"/>
      <c r="L23" s="16">
        <v>1291980</v>
      </c>
      <c r="M23" s="16"/>
      <c r="N23" s="16"/>
      <c r="O23" s="16"/>
      <c r="P23" s="22"/>
      <c r="Q23" s="16"/>
      <c r="R23" s="16"/>
      <c r="S23" s="16"/>
      <c r="T23" s="16"/>
      <c r="U23" s="16"/>
      <c r="V23" s="16"/>
      <c r="W23" s="16"/>
    </row>
    <row r="24" ht="26" customHeight="1" spans="1:23">
      <c r="A24" s="8" t="s">
        <v>56</v>
      </c>
      <c r="B24" s="8" t="s">
        <v>178</v>
      </c>
      <c r="C24" s="9" t="s">
        <v>179</v>
      </c>
      <c r="D24" s="8" t="s">
        <v>75</v>
      </c>
      <c r="E24" s="8" t="s">
        <v>76</v>
      </c>
      <c r="F24" s="8" t="s">
        <v>180</v>
      </c>
      <c r="G24" s="8" t="s">
        <v>179</v>
      </c>
      <c r="H24" s="16">
        <v>213509.04</v>
      </c>
      <c r="I24" s="16">
        <v>213509.04</v>
      </c>
      <c r="J24" s="16"/>
      <c r="K24" s="16"/>
      <c r="L24" s="16">
        <v>213509.04</v>
      </c>
      <c r="M24" s="16"/>
      <c r="N24" s="16"/>
      <c r="O24" s="16"/>
      <c r="P24" s="22"/>
      <c r="Q24" s="16"/>
      <c r="R24" s="16"/>
      <c r="S24" s="16"/>
      <c r="T24" s="16"/>
      <c r="U24" s="16"/>
      <c r="V24" s="16"/>
      <c r="W24" s="16"/>
    </row>
    <row r="25" ht="26" customHeight="1" spans="1:23">
      <c r="A25" s="8" t="s">
        <v>56</v>
      </c>
      <c r="B25" s="8" t="s">
        <v>181</v>
      </c>
      <c r="C25" s="9" t="s">
        <v>182</v>
      </c>
      <c r="D25" s="8" t="s">
        <v>75</v>
      </c>
      <c r="E25" s="8" t="s">
        <v>76</v>
      </c>
      <c r="F25" s="8" t="s">
        <v>183</v>
      </c>
      <c r="G25" s="8" t="s">
        <v>184</v>
      </c>
      <c r="H25" s="16">
        <v>77400</v>
      </c>
      <c r="I25" s="16">
        <v>77400</v>
      </c>
      <c r="J25" s="16"/>
      <c r="K25" s="16"/>
      <c r="L25" s="16">
        <v>77400</v>
      </c>
      <c r="M25" s="16"/>
      <c r="N25" s="16"/>
      <c r="O25" s="16"/>
      <c r="P25" s="22"/>
      <c r="Q25" s="16"/>
      <c r="R25" s="16"/>
      <c r="S25" s="16"/>
      <c r="T25" s="16"/>
      <c r="U25" s="16"/>
      <c r="V25" s="16"/>
      <c r="W25" s="16"/>
    </row>
    <row r="26" ht="26" customHeight="1" spans="1:23">
      <c r="A26" s="8" t="s">
        <v>56</v>
      </c>
      <c r="B26" s="8" t="s">
        <v>185</v>
      </c>
      <c r="C26" s="9" t="s">
        <v>186</v>
      </c>
      <c r="D26" s="8" t="s">
        <v>75</v>
      </c>
      <c r="E26" s="8" t="s">
        <v>76</v>
      </c>
      <c r="F26" s="8" t="s">
        <v>164</v>
      </c>
      <c r="G26" s="8" t="s">
        <v>165</v>
      </c>
      <c r="H26" s="16">
        <v>1548000</v>
      </c>
      <c r="I26" s="16">
        <v>1548000</v>
      </c>
      <c r="J26" s="16"/>
      <c r="K26" s="16"/>
      <c r="L26" s="16">
        <v>1548000</v>
      </c>
      <c r="M26" s="16"/>
      <c r="N26" s="16"/>
      <c r="O26" s="16"/>
      <c r="P26" s="22"/>
      <c r="Q26" s="16"/>
      <c r="R26" s="16"/>
      <c r="S26" s="16"/>
      <c r="T26" s="16"/>
      <c r="U26" s="16"/>
      <c r="V26" s="16"/>
      <c r="W26" s="16"/>
    </row>
    <row r="27" ht="26" customHeight="1" spans="1:23">
      <c r="A27" s="11" t="s">
        <v>32</v>
      </c>
      <c r="B27" s="11"/>
      <c r="C27" s="11"/>
      <c r="D27" s="11"/>
      <c r="E27" s="11"/>
      <c r="F27" s="11"/>
      <c r="G27" s="11"/>
      <c r="H27" s="16">
        <v>16418223.31</v>
      </c>
      <c r="I27" s="16">
        <v>16418223.31</v>
      </c>
      <c r="J27" s="16"/>
      <c r="K27" s="16"/>
      <c r="L27" s="16">
        <v>16418223.31</v>
      </c>
      <c r="M27" s="16"/>
      <c r="N27" s="16"/>
      <c r="O27" s="16"/>
      <c r="P27" s="16"/>
      <c r="Q27" s="16"/>
      <c r="R27" s="16"/>
      <c r="S27" s="16"/>
      <c r="T27" s="16"/>
      <c r="U27" s="16"/>
      <c r="V27" s="16"/>
      <c r="W27" s="16"/>
    </row>
  </sheetData>
  <mergeCells count="30">
    <mergeCell ref="A2:W2"/>
    <mergeCell ref="A3:G3"/>
    <mergeCell ref="I4:W4"/>
    <mergeCell ref="I5:M5"/>
    <mergeCell ref="N5:P5"/>
    <mergeCell ref="R5:W5"/>
    <mergeCell ref="A27:G2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41"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5" workbookViewId="0">
      <selection activeCell="A8" sqref="$A8:$XFD35"/>
    </sheetView>
  </sheetViews>
  <sheetFormatPr defaultColWidth="8.85185185185185" defaultRowHeight="15" customHeight="1"/>
  <cols>
    <col min="1" max="1" width="18.1111111111111" customWidth="1"/>
    <col min="2" max="2" width="20.7777777777778" customWidth="1"/>
    <col min="3" max="3" width="27.5555555555556" customWidth="1"/>
    <col min="4" max="4" width="18.7777777777778" customWidth="1"/>
    <col min="5" max="5" width="8.66666666666667" customWidth="1"/>
    <col min="6" max="6" width="15.3333333333333" customWidth="1"/>
    <col min="7" max="7" width="9" customWidth="1"/>
    <col min="8" max="8" width="12.7777777777778" customWidth="1"/>
    <col min="9" max="12" width="14.2777777777778" customWidth="1"/>
    <col min="13" max="16" width="9.22222222222222" customWidth="1"/>
    <col min="17" max="17" width="11.2222222222222" customWidth="1"/>
    <col min="18" max="18" width="14.2777777777778" customWidth="1"/>
    <col min="19" max="22" width="9.55555555555556" customWidth="1"/>
    <col min="23" max="23" width="14.2777777777778" customWidth="1"/>
  </cols>
  <sheetData>
    <row r="1" ht="18.75" customHeight="1" spans="1:23">
      <c r="A1" s="1"/>
      <c r="B1" s="1"/>
      <c r="C1" s="1"/>
      <c r="D1" s="1"/>
      <c r="E1" s="1"/>
      <c r="F1" s="1"/>
      <c r="G1" s="1"/>
      <c r="H1" s="1"/>
      <c r="I1" s="1"/>
      <c r="J1" s="1"/>
      <c r="K1" s="1"/>
      <c r="L1" s="1"/>
      <c r="M1" s="1"/>
      <c r="N1" s="2"/>
      <c r="O1" s="2"/>
      <c r="P1" s="2"/>
      <c r="Q1" s="2"/>
      <c r="R1" s="2"/>
      <c r="S1" s="2"/>
      <c r="T1" s="2"/>
      <c r="U1" s="2"/>
      <c r="V1" s="2"/>
      <c r="W1" s="2" t="s">
        <v>187</v>
      </c>
    </row>
    <row r="2" ht="45" customHeight="1" spans="1:23">
      <c r="A2" s="3" t="s">
        <v>188</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"单位名称："&amp;"易门县职业高级中学"</f>
        <v>单位名称：易门县职业高级中学</v>
      </c>
      <c r="B3" s="4"/>
      <c r="C3" s="4"/>
      <c r="D3" s="4"/>
      <c r="E3" s="4"/>
      <c r="F3" s="4"/>
      <c r="G3" s="4"/>
      <c r="H3" s="4"/>
      <c r="I3" s="52"/>
      <c r="J3" s="52"/>
      <c r="K3" s="52"/>
      <c r="L3" s="52"/>
      <c r="M3" s="52"/>
      <c r="N3" s="5"/>
      <c r="O3" s="5"/>
      <c r="P3" s="5"/>
      <c r="Q3" s="5"/>
      <c r="R3" s="5"/>
      <c r="S3" s="5"/>
      <c r="T3" s="5"/>
      <c r="U3" s="5"/>
      <c r="V3" s="5"/>
      <c r="W3" s="5" t="s">
        <v>29</v>
      </c>
    </row>
    <row r="4" ht="18.75" customHeight="1" spans="1:23">
      <c r="A4" s="12" t="s">
        <v>189</v>
      </c>
      <c r="B4" s="12" t="s">
        <v>141</v>
      </c>
      <c r="C4" s="12" t="s">
        <v>142</v>
      </c>
      <c r="D4" s="12" t="s">
        <v>190</v>
      </c>
      <c r="E4" s="12" t="s">
        <v>143</v>
      </c>
      <c r="F4" s="12" t="s">
        <v>144</v>
      </c>
      <c r="G4" s="12" t="s">
        <v>191</v>
      </c>
      <c r="H4" s="12" t="s">
        <v>146</v>
      </c>
      <c r="I4" s="43" t="s">
        <v>32</v>
      </c>
      <c r="J4" s="43" t="s">
        <v>192</v>
      </c>
      <c r="K4" s="12"/>
      <c r="L4" s="12"/>
      <c r="M4" s="12"/>
      <c r="N4" s="12" t="s">
        <v>148</v>
      </c>
      <c r="O4" s="12"/>
      <c r="P4" s="12"/>
      <c r="Q4" s="12" t="s">
        <v>38</v>
      </c>
      <c r="R4" s="12" t="s">
        <v>62</v>
      </c>
      <c r="S4" s="12"/>
      <c r="T4" s="12"/>
      <c r="U4" s="12"/>
      <c r="V4" s="12"/>
      <c r="W4" s="12"/>
    </row>
    <row r="5" ht="18.75" customHeight="1" spans="1:23">
      <c r="A5" s="12"/>
      <c r="B5" s="12"/>
      <c r="C5" s="12"/>
      <c r="D5" s="12"/>
      <c r="E5" s="12"/>
      <c r="F5" s="12"/>
      <c r="G5" s="12"/>
      <c r="H5" s="12"/>
      <c r="I5" s="43" t="s">
        <v>149</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193</v>
      </c>
      <c r="L7" s="12"/>
      <c r="M7" s="12"/>
      <c r="N7" s="12"/>
      <c r="O7" s="12"/>
      <c r="P7" s="12"/>
      <c r="Q7" s="12"/>
      <c r="R7" s="12"/>
      <c r="S7" s="12"/>
      <c r="T7" s="12"/>
      <c r="U7" s="12"/>
      <c r="V7" s="12"/>
      <c r="W7" s="12"/>
    </row>
    <row r="8" ht="28"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8" customHeight="1" spans="1:23">
      <c r="A9" s="8"/>
      <c r="B9" s="8"/>
      <c r="C9" s="9" t="s">
        <v>194</v>
      </c>
      <c r="D9" s="8"/>
      <c r="E9" s="8"/>
      <c r="F9" s="8"/>
      <c r="G9" s="8"/>
      <c r="H9" s="8"/>
      <c r="I9" s="10">
        <v>30000</v>
      </c>
      <c r="J9" s="10">
        <v>30000</v>
      </c>
      <c r="K9" s="10">
        <v>30000</v>
      </c>
      <c r="L9" s="10"/>
      <c r="M9" s="10"/>
      <c r="N9" s="10"/>
      <c r="O9" s="10"/>
      <c r="P9" s="10"/>
      <c r="Q9" s="10"/>
      <c r="R9" s="10"/>
      <c r="S9" s="10"/>
      <c r="T9" s="10"/>
      <c r="U9" s="10"/>
      <c r="V9" s="10"/>
      <c r="W9" s="10"/>
    </row>
    <row r="10" ht="28" customHeight="1" spans="1:23">
      <c r="A10" s="8" t="s">
        <v>195</v>
      </c>
      <c r="B10" s="8" t="s">
        <v>196</v>
      </c>
      <c r="C10" s="9" t="s">
        <v>194</v>
      </c>
      <c r="D10" s="8" t="s">
        <v>56</v>
      </c>
      <c r="E10" s="8" t="s">
        <v>75</v>
      </c>
      <c r="F10" s="8" t="s">
        <v>76</v>
      </c>
      <c r="G10" s="8" t="s">
        <v>197</v>
      </c>
      <c r="H10" s="8" t="s">
        <v>198</v>
      </c>
      <c r="I10" s="10">
        <v>30000</v>
      </c>
      <c r="J10" s="10">
        <v>30000</v>
      </c>
      <c r="K10" s="10">
        <v>30000</v>
      </c>
      <c r="L10" s="10"/>
      <c r="M10" s="10"/>
      <c r="N10" s="10"/>
      <c r="O10" s="10"/>
      <c r="P10" s="10"/>
      <c r="Q10" s="10"/>
      <c r="R10" s="10"/>
      <c r="S10" s="10"/>
      <c r="T10" s="10"/>
      <c r="U10" s="10"/>
      <c r="V10" s="10"/>
      <c r="W10" s="10"/>
    </row>
    <row r="11" ht="28" customHeight="1" spans="1:23">
      <c r="A11" s="22"/>
      <c r="B11" s="22"/>
      <c r="C11" s="9" t="s">
        <v>199</v>
      </c>
      <c r="D11" s="22"/>
      <c r="E11" s="22"/>
      <c r="F11" s="22"/>
      <c r="G11" s="22"/>
      <c r="H11" s="22"/>
      <c r="I11" s="10">
        <v>120000</v>
      </c>
      <c r="J11" s="10"/>
      <c r="K11" s="10"/>
      <c r="L11" s="10"/>
      <c r="M11" s="10"/>
      <c r="N11" s="10"/>
      <c r="O11" s="10"/>
      <c r="P11" s="22"/>
      <c r="Q11" s="10">
        <v>120000</v>
      </c>
      <c r="R11" s="10"/>
      <c r="S11" s="10"/>
      <c r="T11" s="10"/>
      <c r="U11" s="10"/>
      <c r="V11" s="10"/>
      <c r="W11" s="10"/>
    </row>
    <row r="12" ht="28" customHeight="1" spans="1:23">
      <c r="A12" s="8" t="s">
        <v>195</v>
      </c>
      <c r="B12" s="8" t="s">
        <v>200</v>
      </c>
      <c r="C12" s="9" t="s">
        <v>199</v>
      </c>
      <c r="D12" s="8" t="s">
        <v>56</v>
      </c>
      <c r="E12" s="8" t="s">
        <v>75</v>
      </c>
      <c r="F12" s="8" t="s">
        <v>76</v>
      </c>
      <c r="G12" s="8" t="s">
        <v>197</v>
      </c>
      <c r="H12" s="8" t="s">
        <v>198</v>
      </c>
      <c r="I12" s="10">
        <v>120000</v>
      </c>
      <c r="J12" s="10"/>
      <c r="K12" s="10"/>
      <c r="L12" s="10"/>
      <c r="M12" s="10"/>
      <c r="N12" s="10"/>
      <c r="O12" s="10"/>
      <c r="P12" s="22"/>
      <c r="Q12" s="10">
        <v>120000</v>
      </c>
      <c r="R12" s="10"/>
      <c r="S12" s="10"/>
      <c r="T12" s="10"/>
      <c r="U12" s="10"/>
      <c r="V12" s="10"/>
      <c r="W12" s="10"/>
    </row>
    <row r="13" ht="28" customHeight="1" spans="1:23">
      <c r="A13" s="22"/>
      <c r="B13" s="22"/>
      <c r="C13" s="9" t="s">
        <v>201</v>
      </c>
      <c r="D13" s="22"/>
      <c r="E13" s="22"/>
      <c r="F13" s="22"/>
      <c r="G13" s="22"/>
      <c r="H13" s="22"/>
      <c r="I13" s="10">
        <v>84228</v>
      </c>
      <c r="J13" s="10">
        <v>84228</v>
      </c>
      <c r="K13" s="10">
        <v>84228</v>
      </c>
      <c r="L13" s="10"/>
      <c r="M13" s="10"/>
      <c r="N13" s="10"/>
      <c r="O13" s="10"/>
      <c r="P13" s="22"/>
      <c r="Q13" s="10"/>
      <c r="R13" s="10"/>
      <c r="S13" s="10"/>
      <c r="T13" s="10"/>
      <c r="U13" s="10"/>
      <c r="V13" s="10"/>
      <c r="W13" s="10"/>
    </row>
    <row r="14" ht="28" customHeight="1" spans="1:23">
      <c r="A14" s="8" t="s">
        <v>202</v>
      </c>
      <c r="B14" s="8" t="s">
        <v>203</v>
      </c>
      <c r="C14" s="9" t="s">
        <v>201</v>
      </c>
      <c r="D14" s="8" t="s">
        <v>56</v>
      </c>
      <c r="E14" s="8" t="s">
        <v>85</v>
      </c>
      <c r="F14" s="8" t="s">
        <v>86</v>
      </c>
      <c r="G14" s="8" t="s">
        <v>204</v>
      </c>
      <c r="H14" s="8" t="s">
        <v>205</v>
      </c>
      <c r="I14" s="10">
        <v>84228</v>
      </c>
      <c r="J14" s="10">
        <v>84228</v>
      </c>
      <c r="K14" s="10">
        <v>84228</v>
      </c>
      <c r="L14" s="10"/>
      <c r="M14" s="10"/>
      <c r="N14" s="10"/>
      <c r="O14" s="10"/>
      <c r="P14" s="22"/>
      <c r="Q14" s="10"/>
      <c r="R14" s="10"/>
      <c r="S14" s="10"/>
      <c r="T14" s="10"/>
      <c r="U14" s="10"/>
      <c r="V14" s="10"/>
      <c r="W14" s="10"/>
    </row>
    <row r="15" ht="28" customHeight="1" spans="1:23">
      <c r="A15" s="22"/>
      <c r="B15" s="22"/>
      <c r="C15" s="9" t="s">
        <v>206</v>
      </c>
      <c r="D15" s="22"/>
      <c r="E15" s="22"/>
      <c r="F15" s="22"/>
      <c r="G15" s="22"/>
      <c r="H15" s="22"/>
      <c r="I15" s="10">
        <v>1840</v>
      </c>
      <c r="J15" s="10">
        <v>1840</v>
      </c>
      <c r="K15" s="10">
        <v>1840</v>
      </c>
      <c r="L15" s="10"/>
      <c r="M15" s="10"/>
      <c r="N15" s="10"/>
      <c r="O15" s="10"/>
      <c r="P15" s="22"/>
      <c r="Q15" s="10"/>
      <c r="R15" s="10"/>
      <c r="S15" s="10"/>
      <c r="T15" s="10"/>
      <c r="U15" s="10"/>
      <c r="V15" s="10"/>
      <c r="W15" s="10"/>
    </row>
    <row r="16" ht="28" customHeight="1" spans="1:23">
      <c r="A16" s="8" t="s">
        <v>202</v>
      </c>
      <c r="B16" s="8" t="s">
        <v>207</v>
      </c>
      <c r="C16" s="9" t="s">
        <v>206</v>
      </c>
      <c r="D16" s="8" t="s">
        <v>56</v>
      </c>
      <c r="E16" s="8" t="s">
        <v>75</v>
      </c>
      <c r="F16" s="8" t="s">
        <v>76</v>
      </c>
      <c r="G16" s="8" t="s">
        <v>204</v>
      </c>
      <c r="H16" s="8" t="s">
        <v>205</v>
      </c>
      <c r="I16" s="10">
        <v>1840</v>
      </c>
      <c r="J16" s="10">
        <v>1840</v>
      </c>
      <c r="K16" s="10">
        <v>1840</v>
      </c>
      <c r="L16" s="10"/>
      <c r="M16" s="10"/>
      <c r="N16" s="10"/>
      <c r="O16" s="10"/>
      <c r="P16" s="22"/>
      <c r="Q16" s="10"/>
      <c r="R16" s="10"/>
      <c r="S16" s="10"/>
      <c r="T16" s="10"/>
      <c r="U16" s="10"/>
      <c r="V16" s="10"/>
      <c r="W16" s="10"/>
    </row>
    <row r="17" ht="28" customHeight="1" spans="1:23">
      <c r="A17" s="22"/>
      <c r="B17" s="22"/>
      <c r="C17" s="9" t="s">
        <v>208</v>
      </c>
      <c r="D17" s="22"/>
      <c r="E17" s="22"/>
      <c r="F17" s="22"/>
      <c r="G17" s="22"/>
      <c r="H17" s="22"/>
      <c r="I17" s="10">
        <v>300000</v>
      </c>
      <c r="J17" s="10"/>
      <c r="K17" s="10"/>
      <c r="L17" s="10"/>
      <c r="M17" s="10"/>
      <c r="N17" s="10"/>
      <c r="O17" s="10"/>
      <c r="P17" s="22"/>
      <c r="Q17" s="10"/>
      <c r="R17" s="10">
        <v>300000</v>
      </c>
      <c r="S17" s="10"/>
      <c r="T17" s="10"/>
      <c r="U17" s="10"/>
      <c r="V17" s="10"/>
      <c r="W17" s="10">
        <v>300000</v>
      </c>
    </row>
    <row r="18" ht="28" customHeight="1" spans="1:23">
      <c r="A18" s="8" t="s">
        <v>195</v>
      </c>
      <c r="B18" s="8" t="s">
        <v>209</v>
      </c>
      <c r="C18" s="9" t="s">
        <v>208</v>
      </c>
      <c r="D18" s="8" t="s">
        <v>56</v>
      </c>
      <c r="E18" s="8" t="s">
        <v>75</v>
      </c>
      <c r="F18" s="8" t="s">
        <v>76</v>
      </c>
      <c r="G18" s="8" t="s">
        <v>197</v>
      </c>
      <c r="H18" s="8" t="s">
        <v>198</v>
      </c>
      <c r="I18" s="10">
        <v>300000</v>
      </c>
      <c r="J18" s="10"/>
      <c r="K18" s="10"/>
      <c r="L18" s="10"/>
      <c r="M18" s="10"/>
      <c r="N18" s="10"/>
      <c r="O18" s="10"/>
      <c r="P18" s="22"/>
      <c r="Q18" s="10"/>
      <c r="R18" s="10">
        <v>300000</v>
      </c>
      <c r="S18" s="10"/>
      <c r="T18" s="10"/>
      <c r="U18" s="10"/>
      <c r="V18" s="10"/>
      <c r="W18" s="10">
        <v>300000</v>
      </c>
    </row>
    <row r="19" ht="28" customHeight="1" spans="1:23">
      <c r="A19" s="22"/>
      <c r="B19" s="22"/>
      <c r="C19" s="9" t="s">
        <v>210</v>
      </c>
      <c r="D19" s="22"/>
      <c r="E19" s="22"/>
      <c r="F19" s="22"/>
      <c r="G19" s="22"/>
      <c r="H19" s="22"/>
      <c r="I19" s="10">
        <v>152000</v>
      </c>
      <c r="J19" s="10"/>
      <c r="K19" s="10"/>
      <c r="L19" s="10"/>
      <c r="M19" s="10"/>
      <c r="N19" s="10"/>
      <c r="O19" s="10"/>
      <c r="P19" s="22"/>
      <c r="Q19" s="10"/>
      <c r="R19" s="10">
        <v>152000</v>
      </c>
      <c r="S19" s="10"/>
      <c r="T19" s="10"/>
      <c r="U19" s="10"/>
      <c r="V19" s="10"/>
      <c r="W19" s="10">
        <v>152000</v>
      </c>
    </row>
    <row r="20" ht="28" customHeight="1" spans="1:23">
      <c r="A20" s="8" t="s">
        <v>195</v>
      </c>
      <c r="B20" s="8" t="s">
        <v>211</v>
      </c>
      <c r="C20" s="9" t="s">
        <v>210</v>
      </c>
      <c r="D20" s="8" t="s">
        <v>56</v>
      </c>
      <c r="E20" s="8" t="s">
        <v>75</v>
      </c>
      <c r="F20" s="8" t="s">
        <v>76</v>
      </c>
      <c r="G20" s="8" t="s">
        <v>197</v>
      </c>
      <c r="H20" s="8" t="s">
        <v>198</v>
      </c>
      <c r="I20" s="10">
        <v>152000</v>
      </c>
      <c r="J20" s="10"/>
      <c r="K20" s="10"/>
      <c r="L20" s="10"/>
      <c r="M20" s="10"/>
      <c r="N20" s="10"/>
      <c r="O20" s="10"/>
      <c r="P20" s="22"/>
      <c r="Q20" s="10"/>
      <c r="R20" s="10">
        <v>152000</v>
      </c>
      <c r="S20" s="10"/>
      <c r="T20" s="10"/>
      <c r="U20" s="10"/>
      <c r="V20" s="10"/>
      <c r="W20" s="10">
        <v>152000</v>
      </c>
    </row>
    <row r="21" ht="28" customHeight="1" spans="1:23">
      <c r="A21" s="22"/>
      <c r="B21" s="22"/>
      <c r="C21" s="9" t="s">
        <v>212</v>
      </c>
      <c r="D21" s="22"/>
      <c r="E21" s="22"/>
      <c r="F21" s="22"/>
      <c r="G21" s="22"/>
      <c r="H21" s="22"/>
      <c r="I21" s="10">
        <v>70000</v>
      </c>
      <c r="J21" s="10"/>
      <c r="K21" s="10"/>
      <c r="L21" s="10"/>
      <c r="M21" s="10"/>
      <c r="N21" s="10"/>
      <c r="O21" s="10"/>
      <c r="P21" s="22"/>
      <c r="Q21" s="10"/>
      <c r="R21" s="10">
        <v>70000</v>
      </c>
      <c r="S21" s="10"/>
      <c r="T21" s="10"/>
      <c r="U21" s="10"/>
      <c r="V21" s="10"/>
      <c r="W21" s="10">
        <v>70000</v>
      </c>
    </row>
    <row r="22" ht="28" customHeight="1" spans="1:23">
      <c r="A22" s="8" t="s">
        <v>195</v>
      </c>
      <c r="B22" s="8" t="s">
        <v>213</v>
      </c>
      <c r="C22" s="9" t="s">
        <v>212</v>
      </c>
      <c r="D22" s="8" t="s">
        <v>56</v>
      </c>
      <c r="E22" s="8" t="s">
        <v>75</v>
      </c>
      <c r="F22" s="8" t="s">
        <v>76</v>
      </c>
      <c r="G22" s="8" t="s">
        <v>197</v>
      </c>
      <c r="H22" s="8" t="s">
        <v>198</v>
      </c>
      <c r="I22" s="10">
        <v>70000</v>
      </c>
      <c r="J22" s="10"/>
      <c r="K22" s="10"/>
      <c r="L22" s="10"/>
      <c r="M22" s="10"/>
      <c r="N22" s="10"/>
      <c r="O22" s="10"/>
      <c r="P22" s="22"/>
      <c r="Q22" s="10"/>
      <c r="R22" s="10">
        <v>70000</v>
      </c>
      <c r="S22" s="10"/>
      <c r="T22" s="10"/>
      <c r="U22" s="10"/>
      <c r="V22" s="10"/>
      <c r="W22" s="10">
        <v>70000</v>
      </c>
    </row>
    <row r="23" ht="28" customHeight="1" spans="1:23">
      <c r="A23" s="22"/>
      <c r="B23" s="22"/>
      <c r="C23" s="9" t="s">
        <v>214</v>
      </c>
      <c r="D23" s="22"/>
      <c r="E23" s="22"/>
      <c r="F23" s="22"/>
      <c r="G23" s="22"/>
      <c r="H23" s="22"/>
      <c r="I23" s="10">
        <v>971000</v>
      </c>
      <c r="J23" s="10"/>
      <c r="K23" s="10"/>
      <c r="L23" s="10"/>
      <c r="M23" s="10"/>
      <c r="N23" s="10"/>
      <c r="O23" s="10"/>
      <c r="P23" s="22"/>
      <c r="Q23" s="10"/>
      <c r="R23" s="10">
        <v>971000</v>
      </c>
      <c r="S23" s="10"/>
      <c r="T23" s="10"/>
      <c r="U23" s="10"/>
      <c r="V23" s="10"/>
      <c r="W23" s="10">
        <v>971000</v>
      </c>
    </row>
    <row r="24" ht="28" customHeight="1" spans="1:23">
      <c r="A24" s="8" t="s">
        <v>195</v>
      </c>
      <c r="B24" s="8" t="s">
        <v>215</v>
      </c>
      <c r="C24" s="9" t="s">
        <v>214</v>
      </c>
      <c r="D24" s="8" t="s">
        <v>56</v>
      </c>
      <c r="E24" s="8" t="s">
        <v>75</v>
      </c>
      <c r="F24" s="8" t="s">
        <v>76</v>
      </c>
      <c r="G24" s="8" t="s">
        <v>197</v>
      </c>
      <c r="H24" s="8" t="s">
        <v>198</v>
      </c>
      <c r="I24" s="10">
        <v>971000</v>
      </c>
      <c r="J24" s="10"/>
      <c r="K24" s="10"/>
      <c r="L24" s="10"/>
      <c r="M24" s="10"/>
      <c r="N24" s="10"/>
      <c r="O24" s="10"/>
      <c r="P24" s="22"/>
      <c r="Q24" s="10"/>
      <c r="R24" s="10">
        <v>971000</v>
      </c>
      <c r="S24" s="10"/>
      <c r="T24" s="10"/>
      <c r="U24" s="10"/>
      <c r="V24" s="10"/>
      <c r="W24" s="10">
        <v>971000</v>
      </c>
    </row>
    <row r="25" ht="28" customHeight="1" spans="1:23">
      <c r="A25" s="22"/>
      <c r="B25" s="22"/>
      <c r="C25" s="9" t="s">
        <v>216</v>
      </c>
      <c r="D25" s="22"/>
      <c r="E25" s="22"/>
      <c r="F25" s="22"/>
      <c r="G25" s="22"/>
      <c r="H25" s="22"/>
      <c r="I25" s="10">
        <v>7000000</v>
      </c>
      <c r="J25" s="10"/>
      <c r="K25" s="10"/>
      <c r="L25" s="10">
        <v>7000000</v>
      </c>
      <c r="M25" s="10"/>
      <c r="N25" s="10"/>
      <c r="O25" s="10"/>
      <c r="P25" s="22"/>
      <c r="Q25" s="10"/>
      <c r="R25" s="10"/>
      <c r="S25" s="10"/>
      <c r="T25" s="10"/>
      <c r="U25" s="10"/>
      <c r="V25" s="10"/>
      <c r="W25" s="10"/>
    </row>
    <row r="26" ht="28" customHeight="1" spans="1:23">
      <c r="A26" s="8" t="s">
        <v>195</v>
      </c>
      <c r="B26" s="8" t="s">
        <v>217</v>
      </c>
      <c r="C26" s="9" t="s">
        <v>216</v>
      </c>
      <c r="D26" s="8" t="s">
        <v>56</v>
      </c>
      <c r="E26" s="8" t="s">
        <v>101</v>
      </c>
      <c r="F26" s="8" t="s">
        <v>102</v>
      </c>
      <c r="G26" s="8" t="s">
        <v>218</v>
      </c>
      <c r="H26" s="8" t="s">
        <v>219</v>
      </c>
      <c r="I26" s="10">
        <v>7000000</v>
      </c>
      <c r="J26" s="10"/>
      <c r="K26" s="10"/>
      <c r="L26" s="10">
        <v>7000000</v>
      </c>
      <c r="M26" s="10"/>
      <c r="N26" s="10"/>
      <c r="O26" s="10"/>
      <c r="P26" s="22"/>
      <c r="Q26" s="10"/>
      <c r="R26" s="10"/>
      <c r="S26" s="10"/>
      <c r="T26" s="10"/>
      <c r="U26" s="10"/>
      <c r="V26" s="10"/>
      <c r="W26" s="10"/>
    </row>
    <row r="27" ht="28" customHeight="1" spans="1:23">
      <c r="A27" s="22"/>
      <c r="B27" s="22"/>
      <c r="C27" s="9" t="s">
        <v>220</v>
      </c>
      <c r="D27" s="22"/>
      <c r="E27" s="22"/>
      <c r="F27" s="22"/>
      <c r="G27" s="22"/>
      <c r="H27" s="22"/>
      <c r="I27" s="10">
        <v>3000000</v>
      </c>
      <c r="J27" s="10">
        <v>3000000</v>
      </c>
      <c r="K27" s="10">
        <v>3000000</v>
      </c>
      <c r="L27" s="10"/>
      <c r="M27" s="10"/>
      <c r="N27" s="10"/>
      <c r="O27" s="10"/>
      <c r="P27" s="22"/>
      <c r="Q27" s="10"/>
      <c r="R27" s="10"/>
      <c r="S27" s="10"/>
      <c r="T27" s="10"/>
      <c r="U27" s="10"/>
      <c r="V27" s="10"/>
      <c r="W27" s="10"/>
    </row>
    <row r="28" ht="28" customHeight="1" spans="1:23">
      <c r="A28" s="8" t="s">
        <v>195</v>
      </c>
      <c r="B28" s="8" t="s">
        <v>221</v>
      </c>
      <c r="C28" s="9" t="s">
        <v>220</v>
      </c>
      <c r="D28" s="8" t="s">
        <v>56</v>
      </c>
      <c r="E28" s="8" t="s">
        <v>75</v>
      </c>
      <c r="F28" s="8" t="s">
        <v>76</v>
      </c>
      <c r="G28" s="8" t="s">
        <v>218</v>
      </c>
      <c r="H28" s="8" t="s">
        <v>219</v>
      </c>
      <c r="I28" s="10">
        <v>3000000</v>
      </c>
      <c r="J28" s="10">
        <v>3000000</v>
      </c>
      <c r="K28" s="10">
        <v>3000000</v>
      </c>
      <c r="L28" s="10"/>
      <c r="M28" s="10"/>
      <c r="N28" s="10"/>
      <c r="O28" s="10"/>
      <c r="P28" s="22"/>
      <c r="Q28" s="10"/>
      <c r="R28" s="10"/>
      <c r="S28" s="10"/>
      <c r="T28" s="10"/>
      <c r="U28" s="10"/>
      <c r="V28" s="10"/>
      <c r="W28" s="10"/>
    </row>
    <row r="29" ht="28" customHeight="1" spans="1:23">
      <c r="A29" s="22"/>
      <c r="B29" s="22"/>
      <c r="C29" s="9" t="s">
        <v>222</v>
      </c>
      <c r="D29" s="22"/>
      <c r="E29" s="22"/>
      <c r="F29" s="22"/>
      <c r="G29" s="22"/>
      <c r="H29" s="22"/>
      <c r="I29" s="10">
        <v>300000</v>
      </c>
      <c r="J29" s="10">
        <v>300000</v>
      </c>
      <c r="K29" s="10">
        <v>300000</v>
      </c>
      <c r="L29" s="10"/>
      <c r="M29" s="10"/>
      <c r="N29" s="10"/>
      <c r="O29" s="10"/>
      <c r="P29" s="22"/>
      <c r="Q29" s="10"/>
      <c r="R29" s="10"/>
      <c r="S29" s="10"/>
      <c r="T29" s="10"/>
      <c r="U29" s="10"/>
      <c r="V29" s="10"/>
      <c r="W29" s="10"/>
    </row>
    <row r="30" ht="28" customHeight="1" spans="1:23">
      <c r="A30" s="8" t="s">
        <v>195</v>
      </c>
      <c r="B30" s="8" t="s">
        <v>223</v>
      </c>
      <c r="C30" s="9" t="s">
        <v>222</v>
      </c>
      <c r="D30" s="8" t="s">
        <v>56</v>
      </c>
      <c r="E30" s="8" t="s">
        <v>75</v>
      </c>
      <c r="F30" s="8" t="s">
        <v>76</v>
      </c>
      <c r="G30" s="8" t="s">
        <v>224</v>
      </c>
      <c r="H30" s="8" t="s">
        <v>225</v>
      </c>
      <c r="I30" s="10">
        <v>300000</v>
      </c>
      <c r="J30" s="10">
        <v>300000</v>
      </c>
      <c r="K30" s="10">
        <v>300000</v>
      </c>
      <c r="L30" s="10"/>
      <c r="M30" s="10"/>
      <c r="N30" s="10"/>
      <c r="O30" s="10"/>
      <c r="P30" s="22"/>
      <c r="Q30" s="10"/>
      <c r="R30" s="10"/>
      <c r="S30" s="10"/>
      <c r="T30" s="10"/>
      <c r="U30" s="10"/>
      <c r="V30" s="10"/>
      <c r="W30" s="10"/>
    </row>
    <row r="31" ht="28" customHeight="1" spans="1:23">
      <c r="A31" s="22"/>
      <c r="B31" s="22"/>
      <c r="C31" s="9" t="s">
        <v>226</v>
      </c>
      <c r="D31" s="22"/>
      <c r="E31" s="22"/>
      <c r="F31" s="22"/>
      <c r="G31" s="22"/>
      <c r="H31" s="22"/>
      <c r="I31" s="10">
        <v>36120</v>
      </c>
      <c r="J31" s="10">
        <v>36120</v>
      </c>
      <c r="K31" s="10">
        <v>36120</v>
      </c>
      <c r="L31" s="10"/>
      <c r="M31" s="10"/>
      <c r="N31" s="10"/>
      <c r="O31" s="10"/>
      <c r="P31" s="22"/>
      <c r="Q31" s="10"/>
      <c r="R31" s="10"/>
      <c r="S31" s="10"/>
      <c r="T31" s="10"/>
      <c r="U31" s="10"/>
      <c r="V31" s="10"/>
      <c r="W31" s="10"/>
    </row>
    <row r="32" ht="28" customHeight="1" spans="1:23">
      <c r="A32" s="8" t="s">
        <v>202</v>
      </c>
      <c r="B32" s="8" t="s">
        <v>227</v>
      </c>
      <c r="C32" s="9" t="s">
        <v>226</v>
      </c>
      <c r="D32" s="8" t="s">
        <v>56</v>
      </c>
      <c r="E32" s="8" t="s">
        <v>75</v>
      </c>
      <c r="F32" s="8" t="s">
        <v>76</v>
      </c>
      <c r="G32" s="8" t="s">
        <v>197</v>
      </c>
      <c r="H32" s="8" t="s">
        <v>198</v>
      </c>
      <c r="I32" s="10">
        <v>36120</v>
      </c>
      <c r="J32" s="10">
        <v>36120</v>
      </c>
      <c r="K32" s="10">
        <v>36120</v>
      </c>
      <c r="L32" s="10"/>
      <c r="M32" s="10"/>
      <c r="N32" s="10"/>
      <c r="O32" s="10"/>
      <c r="P32" s="22"/>
      <c r="Q32" s="10"/>
      <c r="R32" s="10"/>
      <c r="S32" s="10"/>
      <c r="T32" s="10"/>
      <c r="U32" s="10"/>
      <c r="V32" s="10"/>
      <c r="W32" s="10"/>
    </row>
    <row r="33" ht="28" customHeight="1" spans="1:23">
      <c r="A33" s="22"/>
      <c r="B33" s="22"/>
      <c r="C33" s="9" t="s">
        <v>228</v>
      </c>
      <c r="D33" s="22"/>
      <c r="E33" s="22"/>
      <c r="F33" s="22"/>
      <c r="G33" s="22"/>
      <c r="H33" s="22"/>
      <c r="I33" s="10">
        <v>12282</v>
      </c>
      <c r="J33" s="10">
        <v>12282</v>
      </c>
      <c r="K33" s="10">
        <v>12282</v>
      </c>
      <c r="L33" s="10"/>
      <c r="M33" s="10"/>
      <c r="N33" s="10"/>
      <c r="O33" s="10"/>
      <c r="P33" s="22"/>
      <c r="Q33" s="10"/>
      <c r="R33" s="10"/>
      <c r="S33" s="10"/>
      <c r="T33" s="10"/>
      <c r="U33" s="10"/>
      <c r="V33" s="10"/>
      <c r="W33" s="10"/>
    </row>
    <row r="34" ht="28" customHeight="1" spans="1:23">
      <c r="A34" s="8" t="s">
        <v>202</v>
      </c>
      <c r="B34" s="8" t="s">
        <v>229</v>
      </c>
      <c r="C34" s="9" t="s">
        <v>228</v>
      </c>
      <c r="D34" s="8" t="s">
        <v>56</v>
      </c>
      <c r="E34" s="8" t="s">
        <v>75</v>
      </c>
      <c r="F34" s="8" t="s">
        <v>76</v>
      </c>
      <c r="G34" s="8" t="s">
        <v>230</v>
      </c>
      <c r="H34" s="8" t="s">
        <v>231</v>
      </c>
      <c r="I34" s="10">
        <v>12282</v>
      </c>
      <c r="J34" s="10">
        <v>12282</v>
      </c>
      <c r="K34" s="10">
        <v>12282</v>
      </c>
      <c r="L34" s="10"/>
      <c r="M34" s="10"/>
      <c r="N34" s="10"/>
      <c r="O34" s="10"/>
      <c r="P34" s="22"/>
      <c r="Q34" s="10"/>
      <c r="R34" s="10"/>
      <c r="S34" s="10"/>
      <c r="T34" s="10"/>
      <c r="U34" s="10"/>
      <c r="V34" s="10"/>
      <c r="W34" s="10"/>
    </row>
    <row r="35" ht="28" customHeight="1" spans="1:23">
      <c r="A35" s="11" t="s">
        <v>32</v>
      </c>
      <c r="B35" s="11"/>
      <c r="C35" s="11"/>
      <c r="D35" s="11"/>
      <c r="E35" s="11"/>
      <c r="F35" s="11"/>
      <c r="G35" s="11"/>
      <c r="H35" s="11"/>
      <c r="I35" s="10">
        <v>12077470</v>
      </c>
      <c r="J35" s="10">
        <v>3464470</v>
      </c>
      <c r="K35" s="10">
        <v>3464470</v>
      </c>
      <c r="L35" s="10">
        <v>7000000</v>
      </c>
      <c r="M35" s="10"/>
      <c r="N35" s="10"/>
      <c r="O35" s="10"/>
      <c r="P35" s="10"/>
      <c r="Q35" s="10">
        <v>120000</v>
      </c>
      <c r="R35" s="10">
        <v>1493000</v>
      </c>
      <c r="S35" s="10"/>
      <c r="T35" s="10"/>
      <c r="U35" s="10"/>
      <c r="V35" s="10"/>
      <c r="W35" s="10">
        <v>1493000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40"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4"/>
  <sheetViews>
    <sheetView showZeros="0" topLeftCell="A73" workbookViewId="0">
      <selection activeCell="A81" sqref="$A81:$XFD84"/>
    </sheetView>
  </sheetViews>
  <sheetFormatPr defaultColWidth="8.85185185185185" defaultRowHeight="15" customHeight="1"/>
  <cols>
    <col min="1" max="1" width="36.7777777777778" customWidth="1"/>
    <col min="2" max="2" width="41.5462962962963" customWidth="1"/>
    <col min="3" max="4" width="13.8425925925926" customWidth="1"/>
    <col min="5" max="5" width="21.5555555555556" customWidth="1"/>
    <col min="6" max="8" width="10" customWidth="1"/>
    <col min="9" max="9" width="13.7037037037037" customWidth="1"/>
    <col min="10" max="10" width="27.9814814814815" customWidth="1"/>
  </cols>
  <sheetData>
    <row r="1" customHeight="1" spans="1:10">
      <c r="A1" s="19" t="s">
        <v>232</v>
      </c>
      <c r="B1" s="19"/>
      <c r="C1" s="19"/>
      <c r="D1" s="19"/>
      <c r="E1" s="19"/>
      <c r="F1" s="19"/>
      <c r="G1" s="19"/>
      <c r="H1" s="19"/>
      <c r="I1" s="19"/>
      <c r="J1" s="19"/>
    </row>
    <row r="2" ht="45" customHeight="1" spans="1:10">
      <c r="A2" s="28" t="s">
        <v>233</v>
      </c>
      <c r="B2" s="28"/>
      <c r="C2" s="28"/>
      <c r="D2" s="28"/>
      <c r="E2" s="28"/>
      <c r="F2" s="28"/>
      <c r="G2" s="28"/>
      <c r="H2" s="28"/>
      <c r="I2" s="28"/>
      <c r="J2" s="28"/>
    </row>
    <row r="3" ht="20.25" customHeight="1" spans="1:10">
      <c r="A3" s="18" t="str">
        <f>"单位名称："&amp;"易门县职业高级中学"</f>
        <v>单位名称：易门县职业高级中学</v>
      </c>
      <c r="B3" s="18"/>
      <c r="C3" s="18"/>
      <c r="D3" s="18"/>
      <c r="E3" s="18"/>
      <c r="F3" s="18"/>
      <c r="G3" s="18"/>
      <c r="H3" s="18"/>
      <c r="I3" s="18"/>
      <c r="J3" s="18"/>
    </row>
    <row r="4" ht="20.25" customHeight="1" spans="1:10">
      <c r="A4" s="29" t="s">
        <v>234</v>
      </c>
      <c r="B4" s="29" t="s">
        <v>235</v>
      </c>
      <c r="C4" s="29" t="s">
        <v>236</v>
      </c>
      <c r="D4" s="29" t="s">
        <v>237</v>
      </c>
      <c r="E4" s="29" t="s">
        <v>238</v>
      </c>
      <c r="F4" s="29" t="s">
        <v>239</v>
      </c>
      <c r="G4" s="29" t="s">
        <v>240</v>
      </c>
      <c r="H4" s="29" t="s">
        <v>241</v>
      </c>
      <c r="I4" s="29" t="s">
        <v>242</v>
      </c>
      <c r="J4" s="29" t="s">
        <v>243</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7"/>
      <c r="F7" s="37"/>
      <c r="G7" s="37"/>
      <c r="H7" s="37"/>
      <c r="I7" s="37"/>
      <c r="J7" s="37"/>
    </row>
    <row r="8" ht="70" customHeight="1" spans="1:10">
      <c r="A8" s="48" t="s">
        <v>194</v>
      </c>
      <c r="B8" s="22" t="s">
        <v>244</v>
      </c>
      <c r="C8" s="23"/>
      <c r="D8" s="23"/>
      <c r="E8" s="37"/>
      <c r="F8" s="37"/>
      <c r="G8" s="37"/>
      <c r="H8" s="37"/>
      <c r="I8" s="37"/>
      <c r="J8" s="37"/>
    </row>
    <row r="9" ht="35" customHeight="1" spans="1:10">
      <c r="A9" s="22"/>
      <c r="B9" s="22"/>
      <c r="C9" s="22" t="s">
        <v>245</v>
      </c>
      <c r="D9" s="49" t="s">
        <v>246</v>
      </c>
      <c r="E9" s="50" t="s">
        <v>247</v>
      </c>
      <c r="F9" s="38" t="s">
        <v>248</v>
      </c>
      <c r="G9" s="23" t="s">
        <v>249</v>
      </c>
      <c r="H9" s="38" t="s">
        <v>250</v>
      </c>
      <c r="I9" s="38" t="s">
        <v>251</v>
      </c>
      <c r="J9" s="50" t="s">
        <v>252</v>
      </c>
    </row>
    <row r="10" ht="72" customHeight="1" spans="1:10">
      <c r="A10" s="22"/>
      <c r="B10" s="22"/>
      <c r="C10" s="22" t="s">
        <v>245</v>
      </c>
      <c r="D10" s="49" t="s">
        <v>253</v>
      </c>
      <c r="E10" s="50" t="s">
        <v>254</v>
      </c>
      <c r="F10" s="38" t="s">
        <v>248</v>
      </c>
      <c r="G10" s="23" t="s">
        <v>255</v>
      </c>
      <c r="H10" s="38" t="s">
        <v>256</v>
      </c>
      <c r="I10" s="38" t="s">
        <v>251</v>
      </c>
      <c r="J10" s="50" t="s">
        <v>257</v>
      </c>
    </row>
    <row r="11" ht="35" customHeight="1" spans="1:10">
      <c r="A11" s="22"/>
      <c r="B11" s="22"/>
      <c r="C11" s="22" t="s">
        <v>245</v>
      </c>
      <c r="D11" s="49" t="s">
        <v>258</v>
      </c>
      <c r="E11" s="50" t="s">
        <v>259</v>
      </c>
      <c r="F11" s="38" t="s">
        <v>248</v>
      </c>
      <c r="G11" s="23" t="s">
        <v>255</v>
      </c>
      <c r="H11" s="38" t="s">
        <v>256</v>
      </c>
      <c r="I11" s="38" t="s">
        <v>251</v>
      </c>
      <c r="J11" s="50" t="s">
        <v>260</v>
      </c>
    </row>
    <row r="12" ht="35" customHeight="1" spans="1:10">
      <c r="A12" s="22"/>
      <c r="B12" s="22"/>
      <c r="C12" s="22" t="s">
        <v>261</v>
      </c>
      <c r="D12" s="49" t="s">
        <v>262</v>
      </c>
      <c r="E12" s="50" t="s">
        <v>263</v>
      </c>
      <c r="F12" s="38" t="s">
        <v>248</v>
      </c>
      <c r="G12" s="23" t="s">
        <v>264</v>
      </c>
      <c r="H12" s="38"/>
      <c r="I12" s="38" t="s">
        <v>265</v>
      </c>
      <c r="J12" s="50" t="s">
        <v>266</v>
      </c>
    </row>
    <row r="13" ht="35" customHeight="1" spans="1:10">
      <c r="A13" s="22"/>
      <c r="B13" s="22"/>
      <c r="C13" s="22" t="s">
        <v>267</v>
      </c>
      <c r="D13" s="49" t="s">
        <v>268</v>
      </c>
      <c r="E13" s="50" t="s">
        <v>269</v>
      </c>
      <c r="F13" s="38" t="s">
        <v>270</v>
      </c>
      <c r="G13" s="23" t="s">
        <v>271</v>
      </c>
      <c r="H13" s="38" t="s">
        <v>256</v>
      </c>
      <c r="I13" s="38" t="s">
        <v>251</v>
      </c>
      <c r="J13" s="50" t="s">
        <v>272</v>
      </c>
    </row>
    <row r="14" ht="120" customHeight="1" spans="1:10">
      <c r="A14" s="48" t="s">
        <v>228</v>
      </c>
      <c r="B14" s="22" t="s">
        <v>273</v>
      </c>
      <c r="C14" s="22"/>
      <c r="D14" s="22"/>
      <c r="E14" s="22"/>
      <c r="F14" s="22"/>
      <c r="G14" s="22"/>
      <c r="H14" s="22"/>
      <c r="I14" s="22"/>
      <c r="J14" s="22"/>
    </row>
    <row r="15" ht="25" customHeight="1" spans="1:10">
      <c r="A15" s="22"/>
      <c r="B15" s="22"/>
      <c r="C15" s="22" t="s">
        <v>245</v>
      </c>
      <c r="D15" s="49" t="s">
        <v>246</v>
      </c>
      <c r="E15" s="50" t="s">
        <v>274</v>
      </c>
      <c r="F15" s="38" t="s">
        <v>248</v>
      </c>
      <c r="G15" s="23" t="s">
        <v>275</v>
      </c>
      <c r="H15" s="38" t="s">
        <v>276</v>
      </c>
      <c r="I15" s="38" t="s">
        <v>251</v>
      </c>
      <c r="J15" s="50" t="s">
        <v>277</v>
      </c>
    </row>
    <row r="16" ht="25" customHeight="1" spans="1:10">
      <c r="A16" s="22"/>
      <c r="B16" s="22"/>
      <c r="C16" s="22" t="s">
        <v>245</v>
      </c>
      <c r="D16" s="49" t="s">
        <v>253</v>
      </c>
      <c r="E16" s="50" t="s">
        <v>278</v>
      </c>
      <c r="F16" s="38" t="s">
        <v>248</v>
      </c>
      <c r="G16" s="23" t="s">
        <v>255</v>
      </c>
      <c r="H16" s="38" t="s">
        <v>256</v>
      </c>
      <c r="I16" s="38" t="s">
        <v>251</v>
      </c>
      <c r="J16" s="50" t="s">
        <v>279</v>
      </c>
    </row>
    <row r="17" ht="25" customHeight="1" spans="1:10">
      <c r="A17" s="22"/>
      <c r="B17" s="22"/>
      <c r="C17" s="22" t="s">
        <v>245</v>
      </c>
      <c r="D17" s="49" t="s">
        <v>258</v>
      </c>
      <c r="E17" s="50" t="s">
        <v>280</v>
      </c>
      <c r="F17" s="38" t="s">
        <v>248</v>
      </c>
      <c r="G17" s="23" t="s">
        <v>255</v>
      </c>
      <c r="H17" s="38" t="s">
        <v>256</v>
      </c>
      <c r="I17" s="38" t="s">
        <v>251</v>
      </c>
      <c r="J17" s="50" t="s">
        <v>281</v>
      </c>
    </row>
    <row r="18" ht="25" customHeight="1" spans="1:10">
      <c r="A18" s="22"/>
      <c r="B18" s="22"/>
      <c r="C18" s="22" t="s">
        <v>261</v>
      </c>
      <c r="D18" s="49" t="s">
        <v>262</v>
      </c>
      <c r="E18" s="50" t="s">
        <v>282</v>
      </c>
      <c r="F18" s="38" t="s">
        <v>248</v>
      </c>
      <c r="G18" s="23" t="s">
        <v>264</v>
      </c>
      <c r="H18" s="38"/>
      <c r="I18" s="38" t="s">
        <v>265</v>
      </c>
      <c r="J18" s="50" t="s">
        <v>283</v>
      </c>
    </row>
    <row r="19" ht="25" customHeight="1" spans="1:10">
      <c r="A19" s="22"/>
      <c r="B19" s="22"/>
      <c r="C19" s="22" t="s">
        <v>267</v>
      </c>
      <c r="D19" s="49" t="s">
        <v>268</v>
      </c>
      <c r="E19" s="50" t="s">
        <v>284</v>
      </c>
      <c r="F19" s="38" t="s">
        <v>270</v>
      </c>
      <c r="G19" s="23" t="s">
        <v>285</v>
      </c>
      <c r="H19" s="38" t="s">
        <v>256</v>
      </c>
      <c r="I19" s="38" t="s">
        <v>251</v>
      </c>
      <c r="J19" s="50" t="s">
        <v>286</v>
      </c>
    </row>
    <row r="20" ht="117" customHeight="1" spans="1:10">
      <c r="A20" s="48" t="s">
        <v>222</v>
      </c>
      <c r="B20" s="22" t="s">
        <v>287</v>
      </c>
      <c r="C20" s="22"/>
      <c r="D20" s="22"/>
      <c r="E20" s="22"/>
      <c r="F20" s="22"/>
      <c r="G20" s="22"/>
      <c r="H20" s="22"/>
      <c r="I20" s="22"/>
      <c r="J20" s="22"/>
    </row>
    <row r="21" ht="30" customHeight="1" spans="1:10">
      <c r="A21" s="22"/>
      <c r="B21" s="22"/>
      <c r="C21" s="22" t="s">
        <v>245</v>
      </c>
      <c r="D21" s="49" t="s">
        <v>246</v>
      </c>
      <c r="E21" s="50" t="s">
        <v>288</v>
      </c>
      <c r="F21" s="38" t="s">
        <v>270</v>
      </c>
      <c r="G21" s="23" t="s">
        <v>47</v>
      </c>
      <c r="H21" s="38" t="s">
        <v>289</v>
      </c>
      <c r="I21" s="38" t="s">
        <v>251</v>
      </c>
      <c r="J21" s="50" t="s">
        <v>290</v>
      </c>
    </row>
    <row r="22" ht="14.4" spans="1:10">
      <c r="A22" s="22"/>
      <c r="B22" s="22"/>
      <c r="C22" s="22" t="s">
        <v>245</v>
      </c>
      <c r="D22" s="49" t="s">
        <v>253</v>
      </c>
      <c r="E22" s="50" t="s">
        <v>291</v>
      </c>
      <c r="F22" s="38" t="s">
        <v>248</v>
      </c>
      <c r="G22" s="23" t="s">
        <v>255</v>
      </c>
      <c r="H22" s="38" t="s">
        <v>256</v>
      </c>
      <c r="I22" s="38" t="s">
        <v>251</v>
      </c>
      <c r="J22" s="50" t="s">
        <v>292</v>
      </c>
    </row>
    <row r="23" ht="31" customHeight="1" spans="1:10">
      <c r="A23" s="22"/>
      <c r="B23" s="22"/>
      <c r="C23" s="22" t="s">
        <v>245</v>
      </c>
      <c r="D23" s="49" t="s">
        <v>258</v>
      </c>
      <c r="E23" s="50" t="s">
        <v>293</v>
      </c>
      <c r="F23" s="38" t="s">
        <v>270</v>
      </c>
      <c r="G23" s="23" t="s">
        <v>294</v>
      </c>
      <c r="H23" s="38" t="s">
        <v>256</v>
      </c>
      <c r="I23" s="38" t="s">
        <v>251</v>
      </c>
      <c r="J23" s="50" t="s">
        <v>295</v>
      </c>
    </row>
    <row r="24" ht="31" customHeight="1" spans="1:10">
      <c r="A24" s="22"/>
      <c r="B24" s="22"/>
      <c r="C24" s="22" t="s">
        <v>261</v>
      </c>
      <c r="D24" s="49" t="s">
        <v>262</v>
      </c>
      <c r="E24" s="50" t="s">
        <v>296</v>
      </c>
      <c r="F24" s="38" t="s">
        <v>270</v>
      </c>
      <c r="G24" s="23" t="s">
        <v>297</v>
      </c>
      <c r="H24" s="38" t="s">
        <v>256</v>
      </c>
      <c r="I24" s="38" t="s">
        <v>251</v>
      </c>
      <c r="J24" s="50" t="s">
        <v>298</v>
      </c>
    </row>
    <row r="25" ht="69" customHeight="1" spans="1:10">
      <c r="A25" s="22"/>
      <c r="B25" s="22"/>
      <c r="C25" s="22" t="s">
        <v>267</v>
      </c>
      <c r="D25" s="49" t="s">
        <v>268</v>
      </c>
      <c r="E25" s="50" t="s">
        <v>299</v>
      </c>
      <c r="F25" s="38" t="s">
        <v>270</v>
      </c>
      <c r="G25" s="23" t="s">
        <v>285</v>
      </c>
      <c r="H25" s="38" t="s">
        <v>256</v>
      </c>
      <c r="I25" s="38" t="s">
        <v>251</v>
      </c>
      <c r="J25" s="50" t="s">
        <v>300</v>
      </c>
    </row>
    <row r="26" ht="99" customHeight="1" spans="1:10">
      <c r="A26" s="48" t="s">
        <v>212</v>
      </c>
      <c r="B26" s="22" t="s">
        <v>301</v>
      </c>
      <c r="C26" s="22"/>
      <c r="D26" s="22"/>
      <c r="E26" s="22"/>
      <c r="F26" s="22"/>
      <c r="G26" s="22"/>
      <c r="H26" s="22"/>
      <c r="I26" s="22"/>
      <c r="J26" s="22"/>
    </row>
    <row r="27" ht="42" customHeight="1" spans="1:10">
      <c r="A27" s="22"/>
      <c r="B27" s="22"/>
      <c r="C27" s="22" t="s">
        <v>245</v>
      </c>
      <c r="D27" s="49" t="s">
        <v>246</v>
      </c>
      <c r="E27" s="50" t="s">
        <v>302</v>
      </c>
      <c r="F27" s="38" t="s">
        <v>303</v>
      </c>
      <c r="G27" s="23" t="s">
        <v>294</v>
      </c>
      <c r="H27" s="38" t="s">
        <v>256</v>
      </c>
      <c r="I27" s="38" t="s">
        <v>251</v>
      </c>
      <c r="J27" s="50" t="s">
        <v>304</v>
      </c>
    </row>
    <row r="28" ht="42" customHeight="1" spans="1:10">
      <c r="A28" s="22"/>
      <c r="B28" s="22"/>
      <c r="C28" s="22" t="s">
        <v>245</v>
      </c>
      <c r="D28" s="49" t="s">
        <v>253</v>
      </c>
      <c r="E28" s="50" t="s">
        <v>305</v>
      </c>
      <c r="F28" s="38" t="s">
        <v>248</v>
      </c>
      <c r="G28" s="23" t="s">
        <v>255</v>
      </c>
      <c r="H28" s="38" t="s">
        <v>256</v>
      </c>
      <c r="I28" s="38" t="s">
        <v>251</v>
      </c>
      <c r="J28" s="50" t="s">
        <v>306</v>
      </c>
    </row>
    <row r="29" ht="42" customHeight="1" spans="1:10">
      <c r="A29" s="22"/>
      <c r="B29" s="22"/>
      <c r="C29" s="22" t="s">
        <v>261</v>
      </c>
      <c r="D29" s="49" t="s">
        <v>262</v>
      </c>
      <c r="E29" s="50" t="s">
        <v>307</v>
      </c>
      <c r="F29" s="38" t="s">
        <v>248</v>
      </c>
      <c r="G29" s="23" t="s">
        <v>308</v>
      </c>
      <c r="H29" s="38"/>
      <c r="I29" s="38" t="s">
        <v>265</v>
      </c>
      <c r="J29" s="50" t="s">
        <v>309</v>
      </c>
    </row>
    <row r="30" ht="42" customHeight="1" spans="1:10">
      <c r="A30" s="22"/>
      <c r="B30" s="22"/>
      <c r="C30" s="22" t="s">
        <v>261</v>
      </c>
      <c r="D30" s="49" t="s">
        <v>262</v>
      </c>
      <c r="E30" s="50" t="s">
        <v>310</v>
      </c>
      <c r="F30" s="38" t="s">
        <v>248</v>
      </c>
      <c r="G30" s="23" t="s">
        <v>311</v>
      </c>
      <c r="H30" s="38"/>
      <c r="I30" s="38" t="s">
        <v>265</v>
      </c>
      <c r="J30" s="50" t="s">
        <v>312</v>
      </c>
    </row>
    <row r="31" ht="55" customHeight="1" spans="1:10">
      <c r="A31" s="22"/>
      <c r="B31" s="22"/>
      <c r="C31" s="22" t="s">
        <v>267</v>
      </c>
      <c r="D31" s="49" t="s">
        <v>268</v>
      </c>
      <c r="E31" s="50" t="s">
        <v>313</v>
      </c>
      <c r="F31" s="38" t="s">
        <v>270</v>
      </c>
      <c r="G31" s="23" t="s">
        <v>271</v>
      </c>
      <c r="H31" s="38" t="s">
        <v>256</v>
      </c>
      <c r="I31" s="38" t="s">
        <v>251</v>
      </c>
      <c r="J31" s="50" t="s">
        <v>314</v>
      </c>
    </row>
    <row r="32" ht="370" customHeight="1" spans="1:10">
      <c r="A32" s="48" t="s">
        <v>220</v>
      </c>
      <c r="B32" s="22" t="s">
        <v>315</v>
      </c>
      <c r="C32" s="22"/>
      <c r="D32" s="22"/>
      <c r="E32" s="22"/>
      <c r="F32" s="22"/>
      <c r="G32" s="22"/>
      <c r="H32" s="22"/>
      <c r="I32" s="22"/>
      <c r="J32" s="22"/>
    </row>
    <row r="33" ht="33" customHeight="1" spans="1:10">
      <c r="A33" s="22"/>
      <c r="B33" s="22"/>
      <c r="C33" s="22" t="s">
        <v>245</v>
      </c>
      <c r="D33" s="49" t="s">
        <v>246</v>
      </c>
      <c r="E33" s="50" t="s">
        <v>316</v>
      </c>
      <c r="F33" s="38" t="s">
        <v>270</v>
      </c>
      <c r="G33" s="23" t="s">
        <v>317</v>
      </c>
      <c r="H33" s="38" t="s">
        <v>318</v>
      </c>
      <c r="I33" s="38" t="s">
        <v>251</v>
      </c>
      <c r="J33" s="50" t="s">
        <v>319</v>
      </c>
    </row>
    <row r="34" ht="70" customHeight="1" spans="1:10">
      <c r="A34" s="22"/>
      <c r="B34" s="22"/>
      <c r="C34" s="22" t="s">
        <v>245</v>
      </c>
      <c r="D34" s="49" t="s">
        <v>253</v>
      </c>
      <c r="E34" s="50" t="s">
        <v>254</v>
      </c>
      <c r="F34" s="38" t="s">
        <v>248</v>
      </c>
      <c r="G34" s="23" t="s">
        <v>255</v>
      </c>
      <c r="H34" s="38" t="s">
        <v>256</v>
      </c>
      <c r="I34" s="38" t="s">
        <v>251</v>
      </c>
      <c r="J34" s="50" t="s">
        <v>257</v>
      </c>
    </row>
    <row r="35" ht="39" customHeight="1" spans="1:10">
      <c r="A35" s="22"/>
      <c r="B35" s="22"/>
      <c r="C35" s="22" t="s">
        <v>261</v>
      </c>
      <c r="D35" s="49" t="s">
        <v>262</v>
      </c>
      <c r="E35" s="50" t="s">
        <v>320</v>
      </c>
      <c r="F35" s="38" t="s">
        <v>248</v>
      </c>
      <c r="G35" s="23" t="s">
        <v>321</v>
      </c>
      <c r="H35" s="38"/>
      <c r="I35" s="38" t="s">
        <v>265</v>
      </c>
      <c r="J35" s="50" t="s">
        <v>322</v>
      </c>
    </row>
    <row r="36" ht="90" customHeight="1" spans="1:10">
      <c r="A36" s="22"/>
      <c r="B36" s="22"/>
      <c r="C36" s="22" t="s">
        <v>261</v>
      </c>
      <c r="D36" s="49" t="s">
        <v>323</v>
      </c>
      <c r="E36" s="50" t="s">
        <v>324</v>
      </c>
      <c r="F36" s="38" t="s">
        <v>248</v>
      </c>
      <c r="G36" s="23" t="s">
        <v>325</v>
      </c>
      <c r="H36" s="38" t="s">
        <v>326</v>
      </c>
      <c r="I36" s="38" t="s">
        <v>251</v>
      </c>
      <c r="J36" s="50" t="s">
        <v>327</v>
      </c>
    </row>
    <row r="37" ht="45" customHeight="1" spans="1:10">
      <c r="A37" s="22"/>
      <c r="B37" s="22"/>
      <c r="C37" s="22" t="s">
        <v>267</v>
      </c>
      <c r="D37" s="49" t="s">
        <v>268</v>
      </c>
      <c r="E37" s="50" t="s">
        <v>328</v>
      </c>
      <c r="F37" s="38" t="s">
        <v>270</v>
      </c>
      <c r="G37" s="23" t="s">
        <v>271</v>
      </c>
      <c r="H37" s="38" t="s">
        <v>256</v>
      </c>
      <c r="I37" s="38" t="s">
        <v>251</v>
      </c>
      <c r="J37" s="50" t="s">
        <v>272</v>
      </c>
    </row>
    <row r="38" ht="355" customHeight="1" spans="1:10">
      <c r="A38" s="48" t="s">
        <v>216</v>
      </c>
      <c r="B38" s="22" t="s">
        <v>315</v>
      </c>
      <c r="C38" s="22"/>
      <c r="D38" s="22"/>
      <c r="E38" s="22"/>
      <c r="F38" s="22"/>
      <c r="G38" s="22"/>
      <c r="H38" s="22"/>
      <c r="I38" s="22"/>
      <c r="J38" s="22"/>
    </row>
    <row r="39" ht="34" customHeight="1" spans="1:10">
      <c r="A39" s="22"/>
      <c r="B39" s="22"/>
      <c r="C39" s="22" t="s">
        <v>245</v>
      </c>
      <c r="D39" s="49" t="s">
        <v>246</v>
      </c>
      <c r="E39" s="50" t="s">
        <v>316</v>
      </c>
      <c r="F39" s="38" t="s">
        <v>270</v>
      </c>
      <c r="G39" s="23" t="s">
        <v>317</v>
      </c>
      <c r="H39" s="38" t="s">
        <v>318</v>
      </c>
      <c r="I39" s="38" t="s">
        <v>251</v>
      </c>
      <c r="J39" s="50" t="s">
        <v>329</v>
      </c>
    </row>
    <row r="40" ht="42" customHeight="1" spans="1:10">
      <c r="A40" s="22"/>
      <c r="B40" s="22"/>
      <c r="C40" s="22" t="s">
        <v>245</v>
      </c>
      <c r="D40" s="49" t="s">
        <v>253</v>
      </c>
      <c r="E40" s="50" t="s">
        <v>254</v>
      </c>
      <c r="F40" s="38" t="s">
        <v>248</v>
      </c>
      <c r="G40" s="23" t="s">
        <v>255</v>
      </c>
      <c r="H40" s="38" t="s">
        <v>256</v>
      </c>
      <c r="I40" s="38" t="s">
        <v>251</v>
      </c>
      <c r="J40" s="50" t="s">
        <v>330</v>
      </c>
    </row>
    <row r="41" ht="41" customHeight="1" spans="1:10">
      <c r="A41" s="22"/>
      <c r="B41" s="22"/>
      <c r="C41" s="22" t="s">
        <v>261</v>
      </c>
      <c r="D41" s="49" t="s">
        <v>262</v>
      </c>
      <c r="E41" s="50" t="s">
        <v>320</v>
      </c>
      <c r="F41" s="38" t="s">
        <v>248</v>
      </c>
      <c r="G41" s="23" t="s">
        <v>321</v>
      </c>
      <c r="H41" s="38"/>
      <c r="I41" s="38" t="s">
        <v>265</v>
      </c>
      <c r="J41" s="50" t="s">
        <v>322</v>
      </c>
    </row>
    <row r="42" ht="90" customHeight="1" spans="1:10">
      <c r="A42" s="22"/>
      <c r="B42" s="22"/>
      <c r="C42" s="22" t="s">
        <v>261</v>
      </c>
      <c r="D42" s="49" t="s">
        <v>323</v>
      </c>
      <c r="E42" s="50" t="s">
        <v>331</v>
      </c>
      <c r="F42" s="38" t="s">
        <v>248</v>
      </c>
      <c r="G42" s="23" t="s">
        <v>325</v>
      </c>
      <c r="H42" s="38" t="s">
        <v>326</v>
      </c>
      <c r="I42" s="38" t="s">
        <v>251</v>
      </c>
      <c r="J42" s="50" t="s">
        <v>327</v>
      </c>
    </row>
    <row r="43" ht="38" customHeight="1" spans="1:10">
      <c r="A43" s="22"/>
      <c r="B43" s="22"/>
      <c r="C43" s="22" t="s">
        <v>267</v>
      </c>
      <c r="D43" s="49" t="s">
        <v>268</v>
      </c>
      <c r="E43" s="50" t="s">
        <v>328</v>
      </c>
      <c r="F43" s="38" t="s">
        <v>270</v>
      </c>
      <c r="G43" s="23" t="s">
        <v>271</v>
      </c>
      <c r="H43" s="38" t="s">
        <v>256</v>
      </c>
      <c r="I43" s="38" t="s">
        <v>251</v>
      </c>
      <c r="J43" s="50" t="s">
        <v>272</v>
      </c>
    </row>
    <row r="44" ht="85" customHeight="1" spans="1:10">
      <c r="A44" s="48" t="s">
        <v>201</v>
      </c>
      <c r="B44" s="22" t="s">
        <v>332</v>
      </c>
      <c r="C44" s="22"/>
      <c r="D44" s="22"/>
      <c r="E44" s="22"/>
      <c r="F44" s="22"/>
      <c r="G44" s="22"/>
      <c r="H44" s="22"/>
      <c r="I44" s="22"/>
      <c r="J44" s="22"/>
    </row>
    <row r="45" ht="29" customHeight="1" spans="1:10">
      <c r="A45" s="22"/>
      <c r="B45" s="22"/>
      <c r="C45" s="22" t="s">
        <v>245</v>
      </c>
      <c r="D45" s="49" t="s">
        <v>246</v>
      </c>
      <c r="E45" s="50" t="s">
        <v>333</v>
      </c>
      <c r="F45" s="38" t="s">
        <v>270</v>
      </c>
      <c r="G45" s="23" t="s">
        <v>53</v>
      </c>
      <c r="H45" s="38" t="s">
        <v>276</v>
      </c>
      <c r="I45" s="38" t="s">
        <v>251</v>
      </c>
      <c r="J45" s="50" t="s">
        <v>334</v>
      </c>
    </row>
    <row r="46" ht="29" customHeight="1" spans="1:10">
      <c r="A46" s="22"/>
      <c r="B46" s="22"/>
      <c r="C46" s="22" t="s">
        <v>245</v>
      </c>
      <c r="D46" s="49" t="s">
        <v>258</v>
      </c>
      <c r="E46" s="50" t="s">
        <v>335</v>
      </c>
      <c r="F46" s="38" t="s">
        <v>248</v>
      </c>
      <c r="G46" s="23" t="s">
        <v>255</v>
      </c>
      <c r="H46" s="38" t="s">
        <v>256</v>
      </c>
      <c r="I46" s="38" t="s">
        <v>251</v>
      </c>
      <c r="J46" s="50" t="s">
        <v>336</v>
      </c>
    </row>
    <row r="47" ht="29" customHeight="1" spans="1:10">
      <c r="A47" s="22"/>
      <c r="B47" s="22"/>
      <c r="C47" s="22" t="s">
        <v>261</v>
      </c>
      <c r="D47" s="49" t="s">
        <v>262</v>
      </c>
      <c r="E47" s="50" t="s">
        <v>337</v>
      </c>
      <c r="F47" s="38" t="s">
        <v>248</v>
      </c>
      <c r="G47" s="23" t="s">
        <v>264</v>
      </c>
      <c r="H47" s="38"/>
      <c r="I47" s="38" t="s">
        <v>265</v>
      </c>
      <c r="J47" s="50" t="s">
        <v>338</v>
      </c>
    </row>
    <row r="48" ht="29" customHeight="1" spans="1:10">
      <c r="A48" s="22"/>
      <c r="B48" s="22"/>
      <c r="C48" s="22" t="s">
        <v>267</v>
      </c>
      <c r="D48" s="49" t="s">
        <v>268</v>
      </c>
      <c r="E48" s="50" t="s">
        <v>339</v>
      </c>
      <c r="F48" s="38" t="s">
        <v>270</v>
      </c>
      <c r="G48" s="23" t="s">
        <v>271</v>
      </c>
      <c r="H48" s="38" t="s">
        <v>256</v>
      </c>
      <c r="I48" s="38" t="s">
        <v>251</v>
      </c>
      <c r="J48" s="50" t="s">
        <v>340</v>
      </c>
    </row>
    <row r="49" ht="88" customHeight="1" spans="1:10">
      <c r="A49" s="48" t="s">
        <v>214</v>
      </c>
      <c r="B49" s="22" t="s">
        <v>341</v>
      </c>
      <c r="C49" s="22"/>
      <c r="D49" s="22"/>
      <c r="E49" s="22"/>
      <c r="F49" s="22"/>
      <c r="G49" s="22"/>
      <c r="H49" s="22"/>
      <c r="I49" s="22"/>
      <c r="J49" s="22"/>
    </row>
    <row r="50" ht="42" customHeight="1" spans="1:10">
      <c r="A50" s="22"/>
      <c r="B50" s="22"/>
      <c r="C50" s="22" t="s">
        <v>245</v>
      </c>
      <c r="D50" s="49" t="s">
        <v>246</v>
      </c>
      <c r="E50" s="50" t="s">
        <v>342</v>
      </c>
      <c r="F50" s="38" t="s">
        <v>270</v>
      </c>
      <c r="G50" s="23" t="s">
        <v>343</v>
      </c>
      <c r="H50" s="38" t="s">
        <v>276</v>
      </c>
      <c r="I50" s="38" t="s">
        <v>251</v>
      </c>
      <c r="J50" s="50" t="s">
        <v>344</v>
      </c>
    </row>
    <row r="51" ht="42" customHeight="1" spans="1:10">
      <c r="A51" s="22"/>
      <c r="B51" s="22"/>
      <c r="C51" s="22" t="s">
        <v>245</v>
      </c>
      <c r="D51" s="49" t="s">
        <v>253</v>
      </c>
      <c r="E51" s="50" t="s">
        <v>345</v>
      </c>
      <c r="F51" s="38" t="s">
        <v>248</v>
      </c>
      <c r="G51" s="23" t="s">
        <v>255</v>
      </c>
      <c r="H51" s="38" t="s">
        <v>256</v>
      </c>
      <c r="I51" s="38" t="s">
        <v>251</v>
      </c>
      <c r="J51" s="50" t="s">
        <v>346</v>
      </c>
    </row>
    <row r="52" ht="42" customHeight="1" spans="1:10">
      <c r="A52" s="22"/>
      <c r="B52" s="22"/>
      <c r="C52" s="22" t="s">
        <v>261</v>
      </c>
      <c r="D52" s="49" t="s">
        <v>262</v>
      </c>
      <c r="E52" s="50" t="s">
        <v>347</v>
      </c>
      <c r="F52" s="38" t="s">
        <v>248</v>
      </c>
      <c r="G52" s="23" t="s">
        <v>264</v>
      </c>
      <c r="H52" s="38"/>
      <c r="I52" s="38" t="s">
        <v>265</v>
      </c>
      <c r="J52" s="50" t="s">
        <v>348</v>
      </c>
    </row>
    <row r="53" ht="42" customHeight="1" spans="1:10">
      <c r="A53" s="22"/>
      <c r="B53" s="22"/>
      <c r="C53" s="22" t="s">
        <v>261</v>
      </c>
      <c r="D53" s="49" t="s">
        <v>262</v>
      </c>
      <c r="E53" s="50" t="s">
        <v>349</v>
      </c>
      <c r="F53" s="38" t="s">
        <v>248</v>
      </c>
      <c r="G53" s="23" t="s">
        <v>350</v>
      </c>
      <c r="H53" s="38"/>
      <c r="I53" s="38" t="s">
        <v>265</v>
      </c>
      <c r="J53" s="50" t="s">
        <v>351</v>
      </c>
    </row>
    <row r="54" ht="60" customHeight="1" spans="1:10">
      <c r="A54" s="22"/>
      <c r="B54" s="22"/>
      <c r="C54" s="22" t="s">
        <v>267</v>
      </c>
      <c r="D54" s="49" t="s">
        <v>268</v>
      </c>
      <c r="E54" s="50" t="s">
        <v>352</v>
      </c>
      <c r="F54" s="38" t="s">
        <v>270</v>
      </c>
      <c r="G54" s="23" t="s">
        <v>285</v>
      </c>
      <c r="H54" s="38" t="s">
        <v>256</v>
      </c>
      <c r="I54" s="38" t="s">
        <v>251</v>
      </c>
      <c r="J54" s="50" t="s">
        <v>353</v>
      </c>
    </row>
    <row r="55" ht="196" customHeight="1" spans="1:10">
      <c r="A55" s="48" t="s">
        <v>226</v>
      </c>
      <c r="B55" s="22" t="s">
        <v>354</v>
      </c>
      <c r="C55" s="22"/>
      <c r="D55" s="22"/>
      <c r="E55" s="22"/>
      <c r="F55" s="22"/>
      <c r="G55" s="22"/>
      <c r="H55" s="22"/>
      <c r="I55" s="22"/>
      <c r="J55" s="22"/>
    </row>
    <row r="56" ht="33" customHeight="1" spans="1:10">
      <c r="A56" s="22"/>
      <c r="B56" s="22"/>
      <c r="C56" s="22" t="s">
        <v>245</v>
      </c>
      <c r="D56" s="49" t="s">
        <v>246</v>
      </c>
      <c r="E56" s="50" t="s">
        <v>355</v>
      </c>
      <c r="F56" s="38" t="s">
        <v>270</v>
      </c>
      <c r="G56" s="23" t="s">
        <v>356</v>
      </c>
      <c r="H56" s="38" t="s">
        <v>276</v>
      </c>
      <c r="I56" s="38" t="s">
        <v>251</v>
      </c>
      <c r="J56" s="50" t="s">
        <v>357</v>
      </c>
    </row>
    <row r="57" ht="33" customHeight="1" spans="1:10">
      <c r="A57" s="22"/>
      <c r="B57" s="22"/>
      <c r="C57" s="22" t="s">
        <v>245</v>
      </c>
      <c r="D57" s="49" t="s">
        <v>253</v>
      </c>
      <c r="E57" s="50" t="s">
        <v>278</v>
      </c>
      <c r="F57" s="38" t="s">
        <v>248</v>
      </c>
      <c r="G57" s="23" t="s">
        <v>255</v>
      </c>
      <c r="H57" s="38" t="s">
        <v>256</v>
      </c>
      <c r="I57" s="38" t="s">
        <v>251</v>
      </c>
      <c r="J57" s="50" t="s">
        <v>358</v>
      </c>
    </row>
    <row r="58" ht="33" customHeight="1" spans="1:10">
      <c r="A58" s="22"/>
      <c r="B58" s="22"/>
      <c r="C58" s="22" t="s">
        <v>245</v>
      </c>
      <c r="D58" s="49" t="s">
        <v>258</v>
      </c>
      <c r="E58" s="50" t="s">
        <v>335</v>
      </c>
      <c r="F58" s="38" t="s">
        <v>248</v>
      </c>
      <c r="G58" s="23" t="s">
        <v>255</v>
      </c>
      <c r="H58" s="38" t="s">
        <v>256</v>
      </c>
      <c r="I58" s="38" t="s">
        <v>251</v>
      </c>
      <c r="J58" s="50" t="s">
        <v>359</v>
      </c>
    </row>
    <row r="59" ht="33" customHeight="1" spans="1:10">
      <c r="A59" s="22"/>
      <c r="B59" s="22"/>
      <c r="C59" s="22" t="s">
        <v>261</v>
      </c>
      <c r="D59" s="49" t="s">
        <v>262</v>
      </c>
      <c r="E59" s="50" t="s">
        <v>360</v>
      </c>
      <c r="F59" s="38" t="s">
        <v>270</v>
      </c>
      <c r="G59" s="23" t="s">
        <v>361</v>
      </c>
      <c r="H59" s="38" t="s">
        <v>256</v>
      </c>
      <c r="I59" s="38" t="s">
        <v>251</v>
      </c>
      <c r="J59" s="50" t="s">
        <v>362</v>
      </c>
    </row>
    <row r="60" ht="33" customHeight="1" spans="1:10">
      <c r="A60" s="22"/>
      <c r="B60" s="22"/>
      <c r="C60" s="22" t="s">
        <v>267</v>
      </c>
      <c r="D60" s="49" t="s">
        <v>268</v>
      </c>
      <c r="E60" s="50" t="s">
        <v>363</v>
      </c>
      <c r="F60" s="38" t="s">
        <v>270</v>
      </c>
      <c r="G60" s="23" t="s">
        <v>271</v>
      </c>
      <c r="H60" s="38" t="s">
        <v>256</v>
      </c>
      <c r="I60" s="38" t="s">
        <v>251</v>
      </c>
      <c r="J60" s="50" t="s">
        <v>364</v>
      </c>
    </row>
    <row r="61" ht="103" customHeight="1" spans="1:10">
      <c r="A61" s="48" t="s">
        <v>206</v>
      </c>
      <c r="B61" s="22" t="s">
        <v>365</v>
      </c>
      <c r="C61" s="22"/>
      <c r="D61" s="22"/>
      <c r="E61" s="22"/>
      <c r="F61" s="22"/>
      <c r="G61" s="22"/>
      <c r="H61" s="22"/>
      <c r="I61" s="22"/>
      <c r="J61" s="22"/>
    </row>
    <row r="62" ht="37" customHeight="1" spans="1:10">
      <c r="A62" s="22"/>
      <c r="B62" s="22"/>
      <c r="C62" s="22" t="s">
        <v>245</v>
      </c>
      <c r="D62" s="49" t="s">
        <v>246</v>
      </c>
      <c r="E62" s="50" t="s">
        <v>333</v>
      </c>
      <c r="F62" s="38" t="s">
        <v>248</v>
      </c>
      <c r="G62" s="23" t="s">
        <v>49</v>
      </c>
      <c r="H62" s="38" t="s">
        <v>276</v>
      </c>
      <c r="I62" s="38" t="s">
        <v>251</v>
      </c>
      <c r="J62" s="50" t="s">
        <v>366</v>
      </c>
    </row>
    <row r="63" ht="37" customHeight="1" spans="1:10">
      <c r="A63" s="22"/>
      <c r="B63" s="22"/>
      <c r="C63" s="22" t="s">
        <v>245</v>
      </c>
      <c r="D63" s="49" t="s">
        <v>253</v>
      </c>
      <c r="E63" s="50" t="s">
        <v>278</v>
      </c>
      <c r="F63" s="38" t="s">
        <v>248</v>
      </c>
      <c r="G63" s="23" t="s">
        <v>255</v>
      </c>
      <c r="H63" s="38" t="s">
        <v>256</v>
      </c>
      <c r="I63" s="38" t="s">
        <v>251</v>
      </c>
      <c r="J63" s="50" t="s">
        <v>367</v>
      </c>
    </row>
    <row r="64" ht="37" customHeight="1" spans="1:10">
      <c r="A64" s="22"/>
      <c r="B64" s="22"/>
      <c r="C64" s="22" t="s">
        <v>245</v>
      </c>
      <c r="D64" s="49" t="s">
        <v>258</v>
      </c>
      <c r="E64" s="50" t="s">
        <v>368</v>
      </c>
      <c r="F64" s="38" t="s">
        <v>270</v>
      </c>
      <c r="G64" s="23" t="s">
        <v>369</v>
      </c>
      <c r="H64" s="38" t="s">
        <v>256</v>
      </c>
      <c r="I64" s="38" t="s">
        <v>251</v>
      </c>
      <c r="J64" s="50" t="s">
        <v>370</v>
      </c>
    </row>
    <row r="65" ht="37" customHeight="1" spans="1:10">
      <c r="A65" s="22"/>
      <c r="B65" s="22"/>
      <c r="C65" s="22" t="s">
        <v>245</v>
      </c>
      <c r="D65" s="49" t="s">
        <v>258</v>
      </c>
      <c r="E65" s="50" t="s">
        <v>335</v>
      </c>
      <c r="F65" s="38" t="s">
        <v>270</v>
      </c>
      <c r="G65" s="23" t="s">
        <v>371</v>
      </c>
      <c r="H65" s="38"/>
      <c r="I65" s="38" t="s">
        <v>265</v>
      </c>
      <c r="J65" s="50" t="s">
        <v>372</v>
      </c>
    </row>
    <row r="66" ht="37" customHeight="1" spans="1:10">
      <c r="A66" s="22"/>
      <c r="B66" s="22"/>
      <c r="C66" s="22" t="s">
        <v>261</v>
      </c>
      <c r="D66" s="49" t="s">
        <v>262</v>
      </c>
      <c r="E66" s="50" t="s">
        <v>373</v>
      </c>
      <c r="F66" s="38" t="s">
        <v>248</v>
      </c>
      <c r="G66" s="23" t="s">
        <v>264</v>
      </c>
      <c r="H66" s="38"/>
      <c r="I66" s="38" t="s">
        <v>265</v>
      </c>
      <c r="J66" s="50" t="s">
        <v>374</v>
      </c>
    </row>
    <row r="67" ht="37" customHeight="1" spans="1:10">
      <c r="A67" s="22"/>
      <c r="B67" s="22"/>
      <c r="C67" s="22" t="s">
        <v>267</v>
      </c>
      <c r="D67" s="49" t="s">
        <v>268</v>
      </c>
      <c r="E67" s="50" t="s">
        <v>375</v>
      </c>
      <c r="F67" s="38" t="s">
        <v>270</v>
      </c>
      <c r="G67" s="23" t="s">
        <v>271</v>
      </c>
      <c r="H67" s="38" t="s">
        <v>256</v>
      </c>
      <c r="I67" s="38" t="s">
        <v>251</v>
      </c>
      <c r="J67" s="50" t="s">
        <v>376</v>
      </c>
    </row>
    <row r="68" ht="102" customHeight="1" spans="1:10">
      <c r="A68" s="48" t="s">
        <v>210</v>
      </c>
      <c r="B68" s="22" t="s">
        <v>377</v>
      </c>
      <c r="C68" s="22"/>
      <c r="D68" s="22"/>
      <c r="E68" s="22"/>
      <c r="F68" s="22"/>
      <c r="G68" s="22"/>
      <c r="H68" s="22"/>
      <c r="I68" s="22"/>
      <c r="J68" s="22"/>
    </row>
    <row r="69" ht="42" customHeight="1" spans="1:10">
      <c r="A69" s="22"/>
      <c r="B69" s="22"/>
      <c r="C69" s="22" t="s">
        <v>245</v>
      </c>
      <c r="D69" s="49" t="s">
        <v>246</v>
      </c>
      <c r="E69" s="50" t="s">
        <v>342</v>
      </c>
      <c r="F69" s="38" t="s">
        <v>270</v>
      </c>
      <c r="G69" s="23" t="s">
        <v>294</v>
      </c>
      <c r="H69" s="38" t="s">
        <v>276</v>
      </c>
      <c r="I69" s="38" t="s">
        <v>251</v>
      </c>
      <c r="J69" s="50" t="s">
        <v>344</v>
      </c>
    </row>
    <row r="70" ht="42" customHeight="1" spans="1:10">
      <c r="A70" s="22"/>
      <c r="B70" s="22"/>
      <c r="C70" s="22" t="s">
        <v>245</v>
      </c>
      <c r="D70" s="49" t="s">
        <v>253</v>
      </c>
      <c r="E70" s="50" t="s">
        <v>345</v>
      </c>
      <c r="F70" s="38" t="s">
        <v>248</v>
      </c>
      <c r="G70" s="23" t="s">
        <v>255</v>
      </c>
      <c r="H70" s="38" t="s">
        <v>256</v>
      </c>
      <c r="I70" s="38" t="s">
        <v>251</v>
      </c>
      <c r="J70" s="50" t="s">
        <v>346</v>
      </c>
    </row>
    <row r="71" ht="42" customHeight="1" spans="1:10">
      <c r="A71" s="22"/>
      <c r="B71" s="22"/>
      <c r="C71" s="22" t="s">
        <v>261</v>
      </c>
      <c r="D71" s="49" t="s">
        <v>262</v>
      </c>
      <c r="E71" s="50" t="s">
        <v>347</v>
      </c>
      <c r="F71" s="38" t="s">
        <v>248</v>
      </c>
      <c r="G71" s="23" t="s">
        <v>264</v>
      </c>
      <c r="H71" s="38"/>
      <c r="I71" s="38" t="s">
        <v>265</v>
      </c>
      <c r="J71" s="50" t="s">
        <v>348</v>
      </c>
    </row>
    <row r="72" ht="42" customHeight="1" spans="1:10">
      <c r="A72" s="22"/>
      <c r="B72" s="22"/>
      <c r="C72" s="22" t="s">
        <v>261</v>
      </c>
      <c r="D72" s="49" t="s">
        <v>262</v>
      </c>
      <c r="E72" s="50" t="s">
        <v>349</v>
      </c>
      <c r="F72" s="38" t="s">
        <v>248</v>
      </c>
      <c r="G72" s="23" t="s">
        <v>350</v>
      </c>
      <c r="H72" s="38"/>
      <c r="I72" s="38" t="s">
        <v>265</v>
      </c>
      <c r="J72" s="50" t="s">
        <v>351</v>
      </c>
    </row>
    <row r="73" ht="42" customHeight="1" spans="1:10">
      <c r="A73" s="22"/>
      <c r="B73" s="22"/>
      <c r="C73" s="22" t="s">
        <v>267</v>
      </c>
      <c r="D73" s="49" t="s">
        <v>268</v>
      </c>
      <c r="E73" s="50" t="s">
        <v>378</v>
      </c>
      <c r="F73" s="38" t="s">
        <v>270</v>
      </c>
      <c r="G73" s="23" t="s">
        <v>285</v>
      </c>
      <c r="H73" s="38" t="s">
        <v>256</v>
      </c>
      <c r="I73" s="38" t="s">
        <v>251</v>
      </c>
      <c r="J73" s="50" t="s">
        <v>379</v>
      </c>
    </row>
    <row r="74" ht="79" customHeight="1" spans="1:10">
      <c r="A74" s="48" t="s">
        <v>208</v>
      </c>
      <c r="B74" s="22" t="s">
        <v>380</v>
      </c>
      <c r="C74" s="22"/>
      <c r="D74" s="22"/>
      <c r="E74" s="22"/>
      <c r="F74" s="22"/>
      <c r="G74" s="22"/>
      <c r="H74" s="22"/>
      <c r="I74" s="22"/>
      <c r="J74" s="22"/>
    </row>
    <row r="75" ht="20.25" customHeight="1" spans="1:10">
      <c r="A75" s="22"/>
      <c r="B75" s="22"/>
      <c r="C75" s="22" t="s">
        <v>245</v>
      </c>
      <c r="D75" s="49" t="s">
        <v>246</v>
      </c>
      <c r="E75" s="50" t="s">
        <v>381</v>
      </c>
      <c r="F75" s="38" t="s">
        <v>270</v>
      </c>
      <c r="G75" s="23" t="s">
        <v>48</v>
      </c>
      <c r="H75" s="38" t="s">
        <v>382</v>
      </c>
      <c r="I75" s="38" t="s">
        <v>251</v>
      </c>
      <c r="J75" s="50" t="s">
        <v>383</v>
      </c>
    </row>
    <row r="76" ht="20.25" customHeight="1" spans="1:10">
      <c r="A76" s="22"/>
      <c r="B76" s="22"/>
      <c r="C76" s="22" t="s">
        <v>245</v>
      </c>
      <c r="D76" s="49" t="s">
        <v>253</v>
      </c>
      <c r="E76" s="50" t="s">
        <v>384</v>
      </c>
      <c r="F76" s="38" t="s">
        <v>248</v>
      </c>
      <c r="G76" s="23" t="s">
        <v>255</v>
      </c>
      <c r="H76" s="38" t="s">
        <v>256</v>
      </c>
      <c r="I76" s="38" t="s">
        <v>251</v>
      </c>
      <c r="J76" s="50" t="s">
        <v>385</v>
      </c>
    </row>
    <row r="77" ht="20.25" customHeight="1" spans="1:10">
      <c r="A77" s="22"/>
      <c r="B77" s="22"/>
      <c r="C77" s="22" t="s">
        <v>245</v>
      </c>
      <c r="D77" s="49" t="s">
        <v>258</v>
      </c>
      <c r="E77" s="50" t="s">
        <v>386</v>
      </c>
      <c r="F77" s="38" t="s">
        <v>248</v>
      </c>
      <c r="G77" s="23" t="s">
        <v>255</v>
      </c>
      <c r="H77" s="38" t="s">
        <v>256</v>
      </c>
      <c r="I77" s="38" t="s">
        <v>251</v>
      </c>
      <c r="J77" s="50" t="s">
        <v>387</v>
      </c>
    </row>
    <row r="78" ht="20.25" customHeight="1" spans="1:10">
      <c r="A78" s="22"/>
      <c r="B78" s="22"/>
      <c r="C78" s="22" t="s">
        <v>261</v>
      </c>
      <c r="D78" s="49" t="s">
        <v>388</v>
      </c>
      <c r="E78" s="50" t="s">
        <v>389</v>
      </c>
      <c r="F78" s="38" t="s">
        <v>270</v>
      </c>
      <c r="G78" s="23" t="s">
        <v>271</v>
      </c>
      <c r="H78" s="38" t="s">
        <v>256</v>
      </c>
      <c r="I78" s="38" t="s">
        <v>251</v>
      </c>
      <c r="J78" s="50" t="s">
        <v>390</v>
      </c>
    </row>
    <row r="79" ht="20.25" customHeight="1" spans="1:10">
      <c r="A79" s="22"/>
      <c r="B79" s="22"/>
      <c r="C79" s="22" t="s">
        <v>267</v>
      </c>
      <c r="D79" s="49" t="s">
        <v>268</v>
      </c>
      <c r="E79" s="50" t="s">
        <v>391</v>
      </c>
      <c r="F79" s="38" t="s">
        <v>270</v>
      </c>
      <c r="G79" s="23" t="s">
        <v>285</v>
      </c>
      <c r="H79" s="38" t="s">
        <v>256</v>
      </c>
      <c r="I79" s="38" t="s">
        <v>251</v>
      </c>
      <c r="J79" s="50" t="s">
        <v>392</v>
      </c>
    </row>
    <row r="80" ht="66" customHeight="1" spans="1:10">
      <c r="A80" s="48" t="s">
        <v>199</v>
      </c>
      <c r="B80" s="22" t="s">
        <v>393</v>
      </c>
      <c r="C80" s="22"/>
      <c r="D80" s="22"/>
      <c r="E80" s="22"/>
      <c r="F80" s="22"/>
      <c r="G80" s="22"/>
      <c r="H80" s="22"/>
      <c r="I80" s="22"/>
      <c r="J80" s="22"/>
    </row>
    <row r="81" ht="28" customHeight="1" spans="1:10">
      <c r="A81" s="22"/>
      <c r="B81" s="22"/>
      <c r="C81" s="22" t="s">
        <v>245</v>
      </c>
      <c r="D81" s="49" t="s">
        <v>246</v>
      </c>
      <c r="E81" s="50" t="s">
        <v>247</v>
      </c>
      <c r="F81" s="38" t="s">
        <v>248</v>
      </c>
      <c r="G81" s="23" t="s">
        <v>249</v>
      </c>
      <c r="H81" s="38" t="s">
        <v>250</v>
      </c>
      <c r="I81" s="38" t="s">
        <v>251</v>
      </c>
      <c r="J81" s="50" t="s">
        <v>252</v>
      </c>
    </row>
    <row r="82" ht="28" customHeight="1" spans="1:10">
      <c r="A82" s="22"/>
      <c r="B82" s="22"/>
      <c r="C82" s="22" t="s">
        <v>245</v>
      </c>
      <c r="D82" s="49" t="s">
        <v>253</v>
      </c>
      <c r="E82" s="50" t="s">
        <v>394</v>
      </c>
      <c r="F82" s="38" t="s">
        <v>248</v>
      </c>
      <c r="G82" s="23" t="s">
        <v>255</v>
      </c>
      <c r="H82" s="38" t="s">
        <v>256</v>
      </c>
      <c r="I82" s="38" t="s">
        <v>251</v>
      </c>
      <c r="J82" s="50" t="s">
        <v>395</v>
      </c>
    </row>
    <row r="83" ht="28" customHeight="1" spans="1:10">
      <c r="A83" s="22"/>
      <c r="B83" s="22"/>
      <c r="C83" s="22" t="s">
        <v>261</v>
      </c>
      <c r="D83" s="49" t="s">
        <v>262</v>
      </c>
      <c r="E83" s="50" t="s">
        <v>263</v>
      </c>
      <c r="F83" s="38" t="s">
        <v>248</v>
      </c>
      <c r="G83" s="23" t="s">
        <v>264</v>
      </c>
      <c r="H83" s="38"/>
      <c r="I83" s="38" t="s">
        <v>265</v>
      </c>
      <c r="J83" s="50" t="s">
        <v>266</v>
      </c>
    </row>
    <row r="84" ht="28" customHeight="1" spans="1:10">
      <c r="A84" s="22"/>
      <c r="B84" s="22"/>
      <c r="C84" s="22" t="s">
        <v>267</v>
      </c>
      <c r="D84" s="49" t="s">
        <v>268</v>
      </c>
      <c r="E84" s="50" t="s">
        <v>269</v>
      </c>
      <c r="F84" s="38" t="s">
        <v>270</v>
      </c>
      <c r="G84" s="23" t="s">
        <v>271</v>
      </c>
      <c r="H84" s="38" t="s">
        <v>256</v>
      </c>
      <c r="I84" s="38" t="s">
        <v>251</v>
      </c>
      <c r="J84" s="50" t="s">
        <v>272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0.409027777777778" header="0.5" footer="0.5"/>
  <pageSetup paperSize="1" scale="62"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Z_zwjj</cp:lastModifiedBy>
  <dcterms:created xsi:type="dcterms:W3CDTF">2026-02-28T12:51:00Z</dcterms:created>
  <dcterms:modified xsi:type="dcterms:W3CDTF">2026-02-28T13:23:02Z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BF05AF4225444FA4A1DC89DE43E32A14_12</vt:lpwstr>
  </property>
  <property fmtid="{D5CDD505-2E9C-101B-9397-08002B2CF9AE}" pid="3" name="KSOProductBuildVer">
    <vt:lpwstr>2052-12.1.0.24657</vt:lpwstr>
  </property>
  <property fmtid="{D5CDD505-2E9C-101B-9397-08002B2CF9AE}" pid="4" name="CalculationRule">
    <vt:i4>0</vt:i4>
  </property>
</Properties>
</file>